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lujos\"/>
    </mc:Choice>
  </mc:AlternateContent>
  <workbookProtection workbookPassword="AA41" lockStructure="1"/>
  <bookViews>
    <workbookView xWindow="0" yWindow="0" windowWidth="23040" windowHeight="9096"/>
  </bookViews>
  <sheets>
    <sheet name="Portada" sheetId="9" r:id="rId1"/>
    <sheet name="2019" sheetId="1" r:id="rId2"/>
    <sheet name="Flujo" sheetId="3" state="hidden" r:id="rId3"/>
    <sheet name="2018" sheetId="2" r:id="rId4"/>
    <sheet name="Adicionales" sheetId="7" r:id="rId5"/>
    <sheet name="EFE" sheetId="6" r:id="rId6"/>
    <sheet name="txt" sheetId="4" r:id="rId7"/>
  </sheets>
  <externalReferences>
    <externalReference r:id="rId8"/>
  </externalReferences>
  <definedNames>
    <definedName name="_xlnm.Print_Area" localSheetId="5">EFE!$A$1:$G$123</definedName>
    <definedName name="AS2DocOpenMode" hidden="1">"AS2DocumentEdit"</definedName>
    <definedName name="Codigo">'[1]Balance de comprobacion'!$D$6:$D$501</definedName>
    <definedName name="lista.TXT.si_no">#REF!</definedName>
    <definedName name="Saldo">'[1]Balance de comprobacion'!$J$6:$J$500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7" l="1"/>
  <c r="J11" i="7" l="1"/>
  <c r="C69" i="3" l="1"/>
  <c r="B77" i="3"/>
  <c r="C77" i="3"/>
  <c r="C82" i="3"/>
  <c r="B82" i="3"/>
  <c r="E41" i="7"/>
  <c r="C65" i="3"/>
  <c r="B67" i="3"/>
  <c r="B281" i="3" s="1"/>
  <c r="C67" i="3"/>
  <c r="I27" i="7" l="1"/>
  <c r="E179" i="3"/>
  <c r="I16" i="7"/>
  <c r="B106" i="7"/>
  <c r="E114" i="7"/>
  <c r="E48" i="7"/>
  <c r="C92" i="3"/>
  <c r="B75" i="3"/>
  <c r="C75" i="3"/>
  <c r="I23" i="7" l="1"/>
  <c r="H24" i="7" l="1"/>
  <c r="H22" i="7"/>
  <c r="B29" i="7" l="1"/>
  <c r="B20" i="7"/>
  <c r="E35" i="7" l="1"/>
  <c r="P201" i="1"/>
  <c r="P211" i="1"/>
  <c r="P176" i="1"/>
  <c r="P167" i="1"/>
  <c r="P152" i="1"/>
  <c r="P151" i="1"/>
  <c r="P129" i="1"/>
  <c r="P118" i="1"/>
  <c r="P117" i="1"/>
  <c r="P116" i="1"/>
  <c r="P110" i="1"/>
  <c r="P102" i="1"/>
  <c r="P101" i="1"/>
  <c r="B64" i="3"/>
  <c r="B63" i="3"/>
  <c r="B107" i="7"/>
  <c r="E92" i="7"/>
  <c r="B89" i="7"/>
  <c r="C134" i="3"/>
  <c r="E86" i="7"/>
  <c r="B81" i="7"/>
  <c r="C128" i="3"/>
  <c r="E26" i="7"/>
  <c r="B90" i="3"/>
  <c r="B104" i="3"/>
  <c r="B103" i="3"/>
  <c r="C105" i="3"/>
  <c r="B59" i="7"/>
  <c r="C99" i="3"/>
  <c r="B52" i="7"/>
  <c r="B91" i="3"/>
  <c r="B45" i="7"/>
  <c r="B40" i="3"/>
  <c r="B39" i="3"/>
  <c r="B38" i="3"/>
  <c r="B37" i="3"/>
  <c r="C59" i="3"/>
  <c r="C50" i="3"/>
  <c r="C41" i="3"/>
  <c r="B12" i="7"/>
  <c r="B3" i="7"/>
  <c r="C33" i="3"/>
  <c r="B111" i="7"/>
  <c r="B196" i="3" s="1"/>
  <c r="B110" i="7"/>
  <c r="B195" i="3" s="1"/>
  <c r="B109" i="7"/>
  <c r="B97" i="7"/>
  <c r="B139" i="3" s="1"/>
  <c r="B85" i="7"/>
  <c r="B108" i="7"/>
  <c r="B77" i="7"/>
  <c r="B194" i="3"/>
  <c r="C148" i="3"/>
  <c r="E103" i="7"/>
  <c r="C145" i="3"/>
  <c r="B143" i="3" s="1"/>
  <c r="B101" i="7"/>
  <c r="E98" i="7"/>
  <c r="B95" i="7"/>
  <c r="B133" i="3"/>
  <c r="B132" i="3"/>
  <c r="A88" i="7"/>
  <c r="B75" i="7"/>
  <c r="B65" i="7"/>
  <c r="B108" i="3" s="1"/>
  <c r="C115" i="3"/>
  <c r="C121" i="3"/>
  <c r="B138" i="3"/>
  <c r="C86" i="3" l="1"/>
  <c r="J14" i="7" s="1"/>
  <c r="B197" i="3"/>
  <c r="P215" i="1"/>
  <c r="P216" i="1" s="1"/>
  <c r="B58" i="3"/>
  <c r="B57" i="3"/>
  <c r="B56" i="3"/>
  <c r="B55" i="3"/>
  <c r="B54" i="3"/>
  <c r="B49" i="3"/>
  <c r="B48" i="3"/>
  <c r="B47" i="3"/>
  <c r="B46" i="3"/>
  <c r="B45" i="3"/>
  <c r="B114" i="3"/>
  <c r="B113" i="3"/>
  <c r="B112" i="3"/>
  <c r="B111" i="3"/>
  <c r="B110" i="3"/>
  <c r="B109" i="3"/>
  <c r="B118" i="3"/>
  <c r="B120" i="3"/>
  <c r="B119" i="3"/>
  <c r="E78" i="7"/>
  <c r="E75" i="7"/>
  <c r="C75" i="7" s="1"/>
  <c r="E56" i="7"/>
  <c r="B98" i="3"/>
  <c r="B97" i="3"/>
  <c r="B96" i="3"/>
  <c r="E72" i="7"/>
  <c r="E17" i="7"/>
  <c r="B98" i="7"/>
  <c r="B92" i="7"/>
  <c r="C92" i="7" s="1"/>
  <c r="D92" i="7" s="1"/>
  <c r="B86" i="7"/>
  <c r="B78" i="7"/>
  <c r="B121" i="3" s="1"/>
  <c r="B72" i="7"/>
  <c r="E62" i="7"/>
  <c r="B62" i="7"/>
  <c r="B56" i="7"/>
  <c r="B48" i="7"/>
  <c r="B35" i="7"/>
  <c r="B26" i="7"/>
  <c r="B17" i="7"/>
  <c r="A105" i="7"/>
  <c r="A103" i="7"/>
  <c r="A102" i="7"/>
  <c r="A101" i="7"/>
  <c r="A100" i="7"/>
  <c r="A98" i="7"/>
  <c r="A97" i="7"/>
  <c r="A96" i="7"/>
  <c r="A95" i="7"/>
  <c r="A94" i="7"/>
  <c r="A92" i="7"/>
  <c r="A91" i="7"/>
  <c r="A90" i="7"/>
  <c r="A89" i="7"/>
  <c r="A86" i="7"/>
  <c r="A85" i="7"/>
  <c r="A83" i="7"/>
  <c r="A82" i="7"/>
  <c r="A81" i="7"/>
  <c r="A80" i="7"/>
  <c r="A78" i="7"/>
  <c r="A77" i="7"/>
  <c r="A76" i="7"/>
  <c r="A75" i="7"/>
  <c r="A74" i="7"/>
  <c r="A72" i="7"/>
  <c r="A71" i="7"/>
  <c r="A69" i="7"/>
  <c r="A68" i="7"/>
  <c r="A67" i="7"/>
  <c r="A66" i="7"/>
  <c r="A65" i="7"/>
  <c r="A64" i="7"/>
  <c r="A62" i="7"/>
  <c r="A61" i="7"/>
  <c r="A60" i="7"/>
  <c r="A59" i="7"/>
  <c r="A58" i="7"/>
  <c r="A56" i="7"/>
  <c r="A55" i="7"/>
  <c r="A54" i="7"/>
  <c r="A53" i="7"/>
  <c r="A52" i="7"/>
  <c r="A51" i="7"/>
  <c r="A48" i="7"/>
  <c r="A47" i="7"/>
  <c r="A46" i="7"/>
  <c r="A45" i="7"/>
  <c r="A44" i="7"/>
  <c r="A41" i="7"/>
  <c r="A40" i="7"/>
  <c r="A39" i="7"/>
  <c r="A38" i="7"/>
  <c r="A37" i="7"/>
  <c r="A35" i="7"/>
  <c r="A34" i="7"/>
  <c r="A33" i="7"/>
  <c r="A32" i="7"/>
  <c r="A31" i="7"/>
  <c r="A30" i="7"/>
  <c r="A29" i="7"/>
  <c r="A28" i="7"/>
  <c r="A26" i="7"/>
  <c r="A25" i="7"/>
  <c r="A24" i="7"/>
  <c r="A23" i="7"/>
  <c r="A21" i="7"/>
  <c r="A20" i="7"/>
  <c r="A19" i="7"/>
  <c r="A17" i="7"/>
  <c r="A16" i="7"/>
  <c r="A15" i="7"/>
  <c r="A14" i="7"/>
  <c r="A13" i="7"/>
  <c r="A12" i="7"/>
  <c r="A11" i="7"/>
  <c r="C86" i="7" l="1"/>
  <c r="D86" i="7" s="1"/>
  <c r="C98" i="7"/>
  <c r="D98" i="7" s="1"/>
  <c r="C78" i="7"/>
  <c r="D78" i="7" s="1"/>
  <c r="C72" i="7"/>
  <c r="D72" i="7" s="1"/>
  <c r="C56" i="7"/>
  <c r="D56" i="7" s="1"/>
  <c r="C62" i="7"/>
  <c r="D62" i="7" s="1"/>
  <c r="C26" i="7"/>
  <c r="D26" i="7" s="1"/>
  <c r="C35" i="7"/>
  <c r="D35" i="7" s="1"/>
  <c r="C17" i="7"/>
  <c r="D17" i="7" s="1"/>
  <c r="C78" i="3" l="1"/>
  <c r="B78" i="3"/>
  <c r="B74" i="3"/>
  <c r="B231" i="3" s="1"/>
  <c r="B73" i="3"/>
  <c r="C73" i="3"/>
  <c r="H4" i="7"/>
  <c r="H3" i="7"/>
  <c r="H2" i="7"/>
  <c r="B211" i="3" l="1"/>
  <c r="F101" i="6"/>
  <c r="F98" i="6"/>
  <c r="F96" i="6"/>
  <c r="F91" i="6"/>
  <c r="F88" i="6"/>
  <c r="F87" i="6"/>
  <c r="F86" i="6"/>
  <c r="F84" i="6"/>
  <c r="F83" i="6"/>
  <c r="F82" i="6"/>
  <c r="F70" i="6"/>
  <c r="F66" i="6"/>
  <c r="F65" i="6"/>
  <c r="F63" i="6"/>
  <c r="F62" i="6"/>
  <c r="F61" i="6"/>
  <c r="F59" i="6"/>
  <c r="F58" i="6"/>
  <c r="F53" i="6"/>
  <c r="F52" i="6"/>
  <c r="F51" i="6"/>
  <c r="F50" i="6"/>
  <c r="F49" i="6"/>
  <c r="F48" i="6"/>
  <c r="F47" i="6"/>
  <c r="F43" i="6"/>
  <c r="F40" i="6"/>
  <c r="F39" i="6"/>
  <c r="F38" i="6"/>
  <c r="F37" i="6"/>
  <c r="F36" i="6"/>
  <c r="F34" i="6"/>
  <c r="F27" i="6"/>
  <c r="F26" i="6"/>
  <c r="F25" i="6"/>
  <c r="F24" i="6"/>
  <c r="F22" i="6"/>
  <c r="F19" i="6"/>
  <c r="F18" i="6"/>
  <c r="F17" i="6"/>
  <c r="F16" i="6"/>
  <c r="B76" i="3" l="1"/>
  <c r="B81" i="3"/>
  <c r="B80" i="3"/>
  <c r="B32" i="3"/>
  <c r="B31" i="3"/>
  <c r="B30" i="3"/>
  <c r="B29" i="3"/>
  <c r="B28" i="3"/>
  <c r="B9" i="7"/>
  <c r="E9" i="7"/>
  <c r="B80" i="4"/>
  <c r="B75" i="4"/>
  <c r="B71" i="4"/>
  <c r="B68" i="4"/>
  <c r="B67" i="4"/>
  <c r="B66" i="4"/>
  <c r="B64" i="4"/>
  <c r="B63" i="4"/>
  <c r="B62" i="4"/>
  <c r="B55" i="4"/>
  <c r="B53" i="4"/>
  <c r="B52" i="4"/>
  <c r="B50" i="4"/>
  <c r="B49" i="4"/>
  <c r="B48" i="4"/>
  <c r="B46" i="4"/>
  <c r="B45" i="4"/>
  <c r="B41" i="4"/>
  <c r="B40" i="4"/>
  <c r="B39" i="4"/>
  <c r="B38" i="4"/>
  <c r="B37" i="4"/>
  <c r="B36" i="4"/>
  <c r="B35" i="4"/>
  <c r="B31" i="4"/>
  <c r="B28" i="4"/>
  <c r="B27" i="4"/>
  <c r="B26" i="4"/>
  <c r="B25" i="4"/>
  <c r="B24" i="4"/>
  <c r="B22" i="4"/>
  <c r="B16" i="4"/>
  <c r="B15" i="4"/>
  <c r="B14" i="4"/>
  <c r="B13" i="4"/>
  <c r="B11" i="4"/>
  <c r="B8" i="4"/>
  <c r="B7" i="4"/>
  <c r="B6" i="4"/>
  <c r="B5" i="4"/>
  <c r="B77" i="4"/>
  <c r="F69" i="6"/>
  <c r="B54" i="4" s="1"/>
  <c r="B19" i="3"/>
  <c r="C19" i="3"/>
  <c r="C48" i="7" l="1"/>
  <c r="D48" i="7" s="1"/>
  <c r="C9" i="7"/>
  <c r="D9" i="7" s="1"/>
  <c r="B15" i="3"/>
  <c r="C80" i="3" l="1"/>
  <c r="C81" i="3"/>
  <c r="B280" i="3" s="1"/>
  <c r="F89" i="6" l="1"/>
  <c r="B69" i="4" s="1"/>
  <c r="C15" i="3"/>
  <c r="B36" i="3"/>
  <c r="C76" i="3" l="1"/>
  <c r="B166" i="3"/>
  <c r="C84" i="3" l="1"/>
  <c r="C151" i="3" s="1"/>
  <c r="B160" i="3"/>
  <c r="B157" i="3"/>
  <c r="I20" i="7" s="1"/>
  <c r="B156" i="3"/>
  <c r="I19" i="7" s="1"/>
  <c r="C140" i="3"/>
  <c r="C14" i="3"/>
  <c r="B14" i="3"/>
  <c r="B21" i="3"/>
  <c r="C18" i="3"/>
  <c r="B18" i="3"/>
  <c r="C17" i="3"/>
  <c r="B17" i="3"/>
  <c r="C16" i="3"/>
  <c r="B16" i="3"/>
  <c r="B12" i="3"/>
  <c r="C12" i="3"/>
  <c r="B9" i="3"/>
  <c r="C9" i="3"/>
  <c r="B232" i="3"/>
  <c r="F57" i="6" s="1"/>
  <c r="B44" i="4" s="1"/>
  <c r="C20" i="3" l="1"/>
  <c r="J13" i="7"/>
  <c r="J15" i="7" s="1"/>
  <c r="B20" i="3"/>
  <c r="B27" i="3"/>
  <c r="B271" i="3"/>
  <c r="B270" i="3"/>
  <c r="F97" i="6" s="1"/>
  <c r="B76" i="4" s="1"/>
  <c r="B282" i="3" l="1"/>
  <c r="B279" i="3"/>
  <c r="F90" i="6" s="1"/>
  <c r="B70" i="4" s="1"/>
  <c r="B278" i="3"/>
  <c r="B277" i="3"/>
  <c r="F102" i="6" s="1"/>
  <c r="B81" i="4" s="1"/>
  <c r="B275" i="3"/>
  <c r="F99" i="6" s="1"/>
  <c r="B78" i="4" s="1"/>
  <c r="B274" i="3"/>
  <c r="B273" i="3"/>
  <c r="B269" i="3"/>
  <c r="F94" i="6" s="1"/>
  <c r="B264" i="3"/>
  <c r="B262" i="3"/>
  <c r="B260" i="3"/>
  <c r="B259" i="3"/>
  <c r="B258" i="3"/>
  <c r="B255" i="3"/>
  <c r="B254" i="3"/>
  <c r="B253" i="3"/>
  <c r="B252" i="3"/>
  <c r="B251" i="3"/>
  <c r="B250" i="3"/>
  <c r="B240" i="3"/>
  <c r="F72" i="6" s="1"/>
  <c r="B234" i="3"/>
  <c r="F64" i="6" s="1"/>
  <c r="B233" i="3"/>
  <c r="B229" i="3"/>
  <c r="B228" i="3"/>
  <c r="B224" i="3"/>
  <c r="F54" i="6" s="1"/>
  <c r="B42" i="4" s="1"/>
  <c r="B222" i="3"/>
  <c r="B221" i="3"/>
  <c r="F44" i="6" s="1"/>
  <c r="B32" i="4" s="1"/>
  <c r="B220" i="3"/>
  <c r="B209" i="3"/>
  <c r="B208" i="3"/>
  <c r="F29" i="6" s="1"/>
  <c r="B18" i="4" s="1"/>
  <c r="B174" i="3"/>
  <c r="B172" i="3"/>
  <c r="B210" i="3" s="1"/>
  <c r="B171" i="3"/>
  <c r="B170" i="3"/>
  <c r="B169" i="3"/>
  <c r="B168" i="3"/>
  <c r="B159" i="3"/>
  <c r="B162" i="3" s="1"/>
  <c r="B189" i="3"/>
  <c r="B137" i="3"/>
  <c r="B131" i="3"/>
  <c r="B127" i="3"/>
  <c r="B124" i="3"/>
  <c r="B102" i="3"/>
  <c r="B95" i="3"/>
  <c r="B89" i="3"/>
  <c r="B92" i="3" s="1"/>
  <c r="B84" i="3"/>
  <c r="I13" i="7" s="1"/>
  <c r="J16" i="7"/>
  <c r="J17" i="7" s="1"/>
  <c r="B244" i="3"/>
  <c r="B62" i="3"/>
  <c r="B53" i="3"/>
  <c r="B223" i="3"/>
  <c r="F35" i="6" s="1"/>
  <c r="B23" i="4" s="1"/>
  <c r="B44" i="3"/>
  <c r="B33" i="3"/>
  <c r="C22" i="3"/>
  <c r="J10" i="7" s="1"/>
  <c r="J12" i="7" s="1"/>
  <c r="D84" i="3" l="1"/>
  <c r="B256" i="3"/>
  <c r="B175" i="3"/>
  <c r="I21" i="7" s="1"/>
  <c r="B57" i="4"/>
  <c r="H72" i="6"/>
  <c r="B99" i="3"/>
  <c r="F45" i="6"/>
  <c r="B33" i="4" s="1"/>
  <c r="F46" i="6"/>
  <c r="B34" i="4" s="1"/>
  <c r="F41" i="6"/>
  <c r="B29" i="4" s="1"/>
  <c r="F42" i="6"/>
  <c r="B30" i="4" s="1"/>
  <c r="B65" i="3"/>
  <c r="F85" i="6"/>
  <c r="B65" i="4" s="1"/>
  <c r="F103" i="6"/>
  <c r="B82" i="4" s="1"/>
  <c r="B73" i="4"/>
  <c r="B51" i="4"/>
  <c r="B105" i="3"/>
  <c r="B257" i="3" s="1"/>
  <c r="C3" i="3"/>
  <c r="B128" i="3"/>
  <c r="B265" i="3"/>
  <c r="B140" i="3"/>
  <c r="B272" i="3"/>
  <c r="F95" i="6" s="1"/>
  <c r="B74" i="4" s="1"/>
  <c r="B115" i="3"/>
  <c r="B59" i="3"/>
  <c r="B134" i="3"/>
  <c r="B22" i="3"/>
  <c r="I10" i="7" s="1"/>
  <c r="B225" i="3"/>
  <c r="B41" i="3"/>
  <c r="B50" i="3"/>
  <c r="B205" i="3"/>
  <c r="F15" i="6" s="1"/>
  <c r="B276" i="3"/>
  <c r="F100" i="6" s="1"/>
  <c r="B79" i="4" s="1"/>
  <c r="B207" i="3"/>
  <c r="F28" i="6" s="1"/>
  <c r="B17" i="4" s="1"/>
  <c r="B69" i="3" l="1"/>
  <c r="I11" i="7"/>
  <c r="I12" i="7" s="1"/>
  <c r="B86" i="3"/>
  <c r="B230" i="3"/>
  <c r="I14" i="7"/>
  <c r="I15" i="7" s="1"/>
  <c r="B212" i="3"/>
  <c r="F31" i="6" s="1"/>
  <c r="B20" i="4" s="1"/>
  <c r="B176" i="3"/>
  <c r="B179" i="3" s="1"/>
  <c r="B184" i="3" s="1"/>
  <c r="B215" i="3" s="1"/>
  <c r="D105" i="3"/>
  <c r="F33" i="6"/>
  <c r="B21" i="4" s="1"/>
  <c r="F81" i="6"/>
  <c r="B61" i="4" s="1"/>
  <c r="B4" i="4"/>
  <c r="F14" i="6"/>
  <c r="B3" i="4" s="1"/>
  <c r="F93" i="6"/>
  <c r="B72" i="4" s="1"/>
  <c r="B206" i="3"/>
  <c r="J2" i="7"/>
  <c r="B283" i="3"/>
  <c r="F60" i="6" l="1"/>
  <c r="B235" i="3"/>
  <c r="B183" i="3"/>
  <c r="B214" i="3" s="1"/>
  <c r="B182" i="3"/>
  <c r="F80" i="6"/>
  <c r="B60" i="4" s="1"/>
  <c r="F21" i="6"/>
  <c r="B47" i="4" l="1"/>
  <c r="F56" i="6"/>
  <c r="B43" i="4" s="1"/>
  <c r="F30" i="6"/>
  <c r="B19" i="4" s="1"/>
  <c r="I24" i="7"/>
  <c r="I22" i="7"/>
  <c r="B185" i="3"/>
  <c r="B187" i="3" s="1"/>
  <c r="B213" i="3"/>
  <c r="B10" i="4"/>
  <c r="I25" i="7" l="1"/>
  <c r="I26" i="7" s="1"/>
  <c r="B191" i="3"/>
  <c r="B246" i="3"/>
  <c r="F23" i="6"/>
  <c r="B217" i="3"/>
  <c r="B239" i="3" s="1"/>
  <c r="B241" i="3" s="1"/>
  <c r="B5" i="3" s="1"/>
  <c r="B12" i="4" l="1"/>
  <c r="F20" i="6"/>
  <c r="F78" i="6"/>
  <c r="B285" i="3"/>
  <c r="B7" i="3" s="1"/>
  <c r="I4" i="7" s="1"/>
  <c r="F105" i="6" l="1"/>
  <c r="B83" i="4" s="1"/>
  <c r="B59" i="4"/>
  <c r="B9" i="4"/>
  <c r="F13" i="6"/>
  <c r="B2" i="4" l="1"/>
  <c r="F12" i="6"/>
  <c r="B1" i="4" l="1"/>
  <c r="F71" i="6"/>
  <c r="B56" i="4" l="1"/>
  <c r="F73" i="6"/>
  <c r="B103" i="7"/>
  <c r="C103" i="7" s="1"/>
  <c r="D103" i="7" s="1"/>
  <c r="B198" i="3"/>
  <c r="B200" i="3" s="1"/>
  <c r="B148" i="3" s="1"/>
  <c r="B114" i="7"/>
  <c r="B144" i="3"/>
  <c r="I6" i="7" l="1"/>
  <c r="B58" i="4"/>
  <c r="H73" i="6"/>
  <c r="C114" i="7"/>
  <c r="D114" i="7" s="1"/>
  <c r="B145" i="3"/>
  <c r="I17" i="7" s="1"/>
  <c r="B41" i="7"/>
  <c r="C41" i="7" s="1"/>
  <c r="B151" i="3" l="1"/>
  <c r="B3" i="3" s="1"/>
  <c r="I2" i="7" s="1"/>
  <c r="D148" i="3"/>
  <c r="D41" i="7"/>
</calcChain>
</file>

<file path=xl/sharedStrings.xml><?xml version="1.0" encoding="utf-8"?>
<sst xmlns="http://schemas.openxmlformats.org/spreadsheetml/2006/main" count="4230" uniqueCount="1790">
  <si>
    <t>FORMULARIO RENTA SOCIEDADES</t>
  </si>
  <si>
    <t>OPERACIONES CON PARTES RELACIONADAS LOCALES Y/O DEL EXTERIOR</t>
  </si>
  <si>
    <t>CON PARTES RELACIONADAS LOCALES</t>
  </si>
  <si>
    <t>Operaciones de activo</t>
  </si>
  <si>
    <t>003</t>
  </si>
  <si>
    <t>Operaciones de pasivo</t>
  </si>
  <si>
    <t>004</t>
  </si>
  <si>
    <t>Operaciones de ingreso</t>
  </si>
  <si>
    <t>005</t>
  </si>
  <si>
    <t>Operaciones de egreso</t>
  </si>
  <si>
    <t>006</t>
  </si>
  <si>
    <t>Operaciones de regalías, servicios técnicos, administrativos, de consultoría y similares</t>
  </si>
  <si>
    <t>007</t>
  </si>
  <si>
    <t>CON PARTES RELACIONADAS EN PARAÍSOS FISCALES, JURISDICCIONES DE MENOR IMPOSICIÓN Y RÉGIMENES FISCALES PREFERENTES</t>
  </si>
  <si>
    <t>008</t>
  </si>
  <si>
    <t>009</t>
  </si>
  <si>
    <t>010</t>
  </si>
  <si>
    <t>011</t>
  </si>
  <si>
    <t>012</t>
  </si>
  <si>
    <t>CON PARTES RELACIONADAS EN OTRAS JURISDICCIONES O RÉGIMENES DEL EXTERIOR</t>
  </si>
  <si>
    <t>013</t>
  </si>
  <si>
    <t>014</t>
  </si>
  <si>
    <t>015</t>
  </si>
  <si>
    <t>016</t>
  </si>
  <si>
    <t>017</t>
  </si>
  <si>
    <t>TOTAL OPERACIONES CON PARTES RELACIONADAS</t>
  </si>
  <si>
    <t>029</t>
  </si>
  <si>
    <t>¿Sujeto pasivo exento de aplicación del régimen de precios de transferencia?</t>
  </si>
  <si>
    <t>030</t>
  </si>
  <si>
    <t>ESTADO DE SITUACIÓN FINANCIERA</t>
  </si>
  <si>
    <t>ACTIVO</t>
  </si>
  <si>
    <t>ACTIVOS CORRIENTES</t>
  </si>
  <si>
    <t>Efectivo y equivalentes al efectivo</t>
  </si>
  <si>
    <t>311</t>
  </si>
  <si>
    <t>CUENTAS Y DOCUMENTOS POR COBRAR CORRIENTES</t>
  </si>
  <si>
    <t>CUENTAS Y DOCUMENTOS POR COBRAR COMERCIALES CORRIENTES</t>
  </si>
  <si>
    <t>RELACIONADAS</t>
  </si>
  <si>
    <t>______</t>
  </si>
  <si>
    <t>Locales</t>
  </si>
  <si>
    <t>312</t>
  </si>
  <si>
    <t>Del exterior</t>
  </si>
  <si>
    <t>313</t>
  </si>
  <si>
    <t>(-) Deterioro acumulado del valor de cuentas y documentos por cobrar comerciales por incobrabilidad (provisiones para créditos incobrables)</t>
  </si>
  <si>
    <t>314</t>
  </si>
  <si>
    <t>NO RELACIONADAS</t>
  </si>
  <si>
    <t>315</t>
  </si>
  <si>
    <t>316</t>
  </si>
  <si>
    <t>317</t>
  </si>
  <si>
    <t>OTRAS CUENTAS Y DOCUMENTOS POR COBRAR CORRIENTES</t>
  </si>
  <si>
    <t>A ACCIONISTAS, SOCIOS, PARTICIPES, BENEFICIARIOS U OTROS TITULARES DE DERECHOS REPRESENTATIVOS DE CAPITAL</t>
  </si>
  <si>
    <t>318</t>
  </si>
  <si>
    <t>319</t>
  </si>
  <si>
    <t>DIVIDENDOS POR COBRAR</t>
  </si>
  <si>
    <t>En efectivo</t>
  </si>
  <si>
    <t>320</t>
  </si>
  <si>
    <t>En activos diferentes del efectivo</t>
  </si>
  <si>
    <t>321</t>
  </si>
  <si>
    <t>OTRAS RELACIONADAS</t>
  </si>
  <si>
    <t>322</t>
  </si>
  <si>
    <t>323</t>
  </si>
  <si>
    <t>(-) Deterioro acumulado del valor de otras cuentas y documentos por cobrar por incobrabilidad (provisiones para créditos incobrables)</t>
  </si>
  <si>
    <t>324</t>
  </si>
  <si>
    <t>OTRAS NO RELACIONADAS</t>
  </si>
  <si>
    <t>325</t>
  </si>
  <si>
    <t>326</t>
  </si>
  <si>
    <t>327</t>
  </si>
  <si>
    <t>OTROS ACTIVOS FINANCIEROS CORRIENTES</t>
  </si>
  <si>
    <t>A costo amortizado</t>
  </si>
  <si>
    <t>328</t>
  </si>
  <si>
    <t>(-) Deterioro acumulado del valor  de otros activos financieros corrientes medidos a costo amortizado  (provisiones para créditos incobrables)</t>
  </si>
  <si>
    <t>329</t>
  </si>
  <si>
    <t>A valor razonable</t>
  </si>
  <si>
    <t>330</t>
  </si>
  <si>
    <t>PORCIÓN CORRIENTE DE ARRENDAMIENTOS FINANCIEROS POR COBRAR</t>
  </si>
  <si>
    <t>Relacionadas</t>
  </si>
  <si>
    <t>331</t>
  </si>
  <si>
    <t>No relacionadas</t>
  </si>
  <si>
    <t>332</t>
  </si>
  <si>
    <t>IMPORTE BRUTO ADEUDADO POR LOS CLIENTES POR EL TRABAJO EJECUTADO EN CONTRATOS DE CONSTRUCCIÓN</t>
  </si>
  <si>
    <t>333</t>
  </si>
  <si>
    <t>334</t>
  </si>
  <si>
    <t>ACTIVOS POR IMPUESTOS CORRIENTES</t>
  </si>
  <si>
    <t>Crédito tributario a favor del sujeto pasivo (ISD)</t>
  </si>
  <si>
    <t>335</t>
  </si>
  <si>
    <t>Crédito tributario a favor del sujeto pasivo (IVA)</t>
  </si>
  <si>
    <t>336</t>
  </si>
  <si>
    <t xml:space="preserve">Crédito tributario a favor del sujeto pasivo (Impuesto a la Renta) </t>
  </si>
  <si>
    <t>337</t>
  </si>
  <si>
    <t>Otros</t>
  </si>
  <si>
    <t>338</t>
  </si>
  <si>
    <t>INVENTARIOS</t>
  </si>
  <si>
    <t>Mercaderías en tránsito</t>
  </si>
  <si>
    <t>339</t>
  </si>
  <si>
    <t>Inventario de materia prima (no para la construcción)</t>
  </si>
  <si>
    <t>340</t>
  </si>
  <si>
    <t>Inventario de productos en proceso (excluyendo obras/inmuebles en construcción para la venta)</t>
  </si>
  <si>
    <t>341</t>
  </si>
  <si>
    <t>Inventario de prod. term. y mercad. en almacén (excluyendo obras/inmuebles  terminados para la venta)</t>
  </si>
  <si>
    <t>342</t>
  </si>
  <si>
    <t>Inventario de suministros, herramientas, repuestos y materiales (no para la construcción)</t>
  </si>
  <si>
    <t>343</t>
  </si>
  <si>
    <t>Inventario de materia prima, suministros y materiales para la construcción</t>
  </si>
  <si>
    <t>344</t>
  </si>
  <si>
    <t>Inventario de obras/inmuebles en construcción para la venta</t>
  </si>
  <si>
    <t>345</t>
  </si>
  <si>
    <t>Inventario de obras/inmuebles terminados para la venta</t>
  </si>
  <si>
    <t>346</t>
  </si>
  <si>
    <t>(-) Deterioro acumulado del valor de inventarios por ajuste al valor neto realizable</t>
  </si>
  <si>
    <t>347</t>
  </si>
  <si>
    <t>ACTIVOS NO CORRIENTES MANTENIDOS PARA LA VENTA</t>
  </si>
  <si>
    <t>Costo</t>
  </si>
  <si>
    <t>348</t>
  </si>
  <si>
    <t>(-) Deterioro acumulado del valor de activos no corrientes mantenidos para la venta</t>
  </si>
  <si>
    <t>349</t>
  </si>
  <si>
    <t>ACTIVOS BIOLÓGICOS</t>
  </si>
  <si>
    <t>PLANTAS VIVAS Y FRUTOS EN CRECIMIENTO</t>
  </si>
  <si>
    <t>A costo</t>
  </si>
  <si>
    <t>350</t>
  </si>
  <si>
    <t>(-) Deterioro acumulado del valor de activos biológicos medidos a costo</t>
  </si>
  <si>
    <t>351</t>
  </si>
  <si>
    <t>A valor razonable menos los costos de venta</t>
  </si>
  <si>
    <t>352</t>
  </si>
  <si>
    <t>ANIMALES VIVOS</t>
  </si>
  <si>
    <t>353</t>
  </si>
  <si>
    <t>354</t>
  </si>
  <si>
    <t>355</t>
  </si>
  <si>
    <t>GASTOS PAGADOS POR ANTICIPADO (PREPAGADOS)</t>
  </si>
  <si>
    <t>Propaganda y publicidad prepagada</t>
  </si>
  <si>
    <t>356</t>
  </si>
  <si>
    <t>Arrendamientos operativos pagados por anticipado</t>
  </si>
  <si>
    <t>357</t>
  </si>
  <si>
    <t>Primas de seguro pagadas por anticipado</t>
  </si>
  <si>
    <t>358</t>
  </si>
  <si>
    <t>359</t>
  </si>
  <si>
    <t>Otros Activos Corrientes</t>
  </si>
  <si>
    <t>360</t>
  </si>
  <si>
    <t>TOTAL ACTIVOS CORRIENTES</t>
  </si>
  <si>
    <t>361</t>
  </si>
  <si>
    <t>ACTIVOS  NO CORRIENTES</t>
  </si>
  <si>
    <t>PROPIEDADES, PLANTA Y EQUIPO</t>
  </si>
  <si>
    <t>TERRENOS</t>
  </si>
  <si>
    <t>Costo histórico antes de reexpresiones o revaluaciones</t>
  </si>
  <si>
    <t>362</t>
  </si>
  <si>
    <t>Ajuste acumulado por reexpresiones o revaluaciones</t>
  </si>
  <si>
    <t>ajuste acumulado por reexpresiones o revaluaciones</t>
  </si>
  <si>
    <t>363</t>
  </si>
  <si>
    <t>EDIFICIOS Y OTROS INMUEBLES (EXCEPTO TERRENOS)</t>
  </si>
  <si>
    <t xml:space="preserve">Costo histórico antes de reexpresiones o revaluaciones </t>
  </si>
  <si>
    <t>364</t>
  </si>
  <si>
    <t>365</t>
  </si>
  <si>
    <t>NAVES, AERONAVES, BARCAZAS Y SIMILARES</t>
  </si>
  <si>
    <t>366</t>
  </si>
  <si>
    <t>367</t>
  </si>
  <si>
    <t>MAQUINARIA, EQUIPO, INSTALACIONES Y ADECUACIONES</t>
  </si>
  <si>
    <t>368</t>
  </si>
  <si>
    <t>369</t>
  </si>
  <si>
    <t>PLANTAS PRODUCTORAS (AGRICULTURA)</t>
  </si>
  <si>
    <t>370</t>
  </si>
  <si>
    <t>371</t>
  </si>
  <si>
    <t>Construcciones en Curso y Otros Activos en Tránsito</t>
  </si>
  <si>
    <t>372</t>
  </si>
  <si>
    <t>Muebles y enseres</t>
  </si>
  <si>
    <t>373</t>
  </si>
  <si>
    <t>Equipo de Computación</t>
  </si>
  <si>
    <t>equipo de computación</t>
  </si>
  <si>
    <t>374</t>
  </si>
  <si>
    <t>Vehículos, Equipo de Transporte y Caminero Móvil</t>
  </si>
  <si>
    <t>375</t>
  </si>
  <si>
    <t>PROPIEDADES, PLANTA Y EQUIPO POR CONTRATOS DE ARRENDAMIENTO FINANCIERO</t>
  </si>
  <si>
    <t>Terrenos</t>
  </si>
  <si>
    <t>376</t>
  </si>
  <si>
    <t>Edificios y otros inmuebles (excepto terrenos)</t>
  </si>
  <si>
    <t>edificios y otros inmuebles (excepto terrenos)</t>
  </si>
  <si>
    <t>377</t>
  </si>
  <si>
    <t>Naves, aeronaves, barcazas y similares</t>
  </si>
  <si>
    <t>naves, aeronaves, barcazas y similares</t>
  </si>
  <si>
    <t>378</t>
  </si>
  <si>
    <t>Maquinaria, equipo, instalaciones y adecuaciones</t>
  </si>
  <si>
    <t>maquinaria, equipo, instalaciones y adecuaciones</t>
  </si>
  <si>
    <t>379</t>
  </si>
  <si>
    <t>Equipo de computación</t>
  </si>
  <si>
    <t>380</t>
  </si>
  <si>
    <t>Vehículos, equipo de transporte y caminero móvil</t>
  </si>
  <si>
    <t>vehículos, equipo de transporte y caminero móvil</t>
  </si>
  <si>
    <t>381</t>
  </si>
  <si>
    <t>otros</t>
  </si>
  <si>
    <t>382</t>
  </si>
  <si>
    <t>Otras Propiedades, Planta y Equipo</t>
  </si>
  <si>
    <t>383</t>
  </si>
  <si>
    <t>(-) DEPRECIACIÒN ACUMULADA DE PROPIEDADES, PLANTA Y EQUIPO</t>
  </si>
  <si>
    <t>Del costo histórico antes de reexpresiones o revaluaciones</t>
  </si>
  <si>
    <t>384</t>
  </si>
  <si>
    <t>Del ajuste acumulado por reexpresiones o revaluaciones</t>
  </si>
  <si>
    <t>385</t>
  </si>
  <si>
    <t>(-) Deterioro acumulado del valor de propiedades, planta y equipo</t>
  </si>
  <si>
    <t>386</t>
  </si>
  <si>
    <t>ACTIVOS INTANGIBLES</t>
  </si>
  <si>
    <t>Plusvalía o goodwill (derecho de llave)</t>
  </si>
  <si>
    <t>387</t>
  </si>
  <si>
    <t>Marcas, patentes, licencias y otros similares</t>
  </si>
  <si>
    <t>388</t>
  </si>
  <si>
    <t>Adecuaciones y mejoras en bienes arrendados mediante arrendamiento operativo</t>
  </si>
  <si>
    <t>389</t>
  </si>
  <si>
    <t>Derechos en acuerdos de concesión</t>
  </si>
  <si>
    <t>390</t>
  </si>
  <si>
    <t>391</t>
  </si>
  <si>
    <t>(-) Amortización acumulada de activos intangibles</t>
  </si>
  <si>
    <t>392</t>
  </si>
  <si>
    <t>(-) Deterioro acumulado de activos intangibles</t>
  </si>
  <si>
    <t>393</t>
  </si>
  <si>
    <t>PROPIEDADES DE INVERSIÓN</t>
  </si>
  <si>
    <t>394</t>
  </si>
  <si>
    <t>395</t>
  </si>
  <si>
    <t>EDIFICIOS</t>
  </si>
  <si>
    <t>396</t>
  </si>
  <si>
    <t>397</t>
  </si>
  <si>
    <t>(-) Depreciación Acumulada de Propiedades de Inversión</t>
  </si>
  <si>
    <t>398</t>
  </si>
  <si>
    <t>(-) Deterioro Acumulado del Valor de Propiedades de Inversión</t>
  </si>
  <si>
    <t>399</t>
  </si>
  <si>
    <t>400</t>
  </si>
  <si>
    <t>(-) Depreciación acumulada de activos biológicos medidos a costo</t>
  </si>
  <si>
    <t>401</t>
  </si>
  <si>
    <t>402</t>
  </si>
  <si>
    <t>403</t>
  </si>
  <si>
    <t>404</t>
  </si>
  <si>
    <t>405</t>
  </si>
  <si>
    <t>406</t>
  </si>
  <si>
    <t>407</t>
  </si>
  <si>
    <t>ACTIVOS PARA EXPLORACIÓN, EVALUACIÓN Y EXPLOTACIÓN DE RECURSOS MINERALES</t>
  </si>
  <si>
    <t>Tangibles</t>
  </si>
  <si>
    <t>408</t>
  </si>
  <si>
    <t>Intangibles</t>
  </si>
  <si>
    <t>409</t>
  </si>
  <si>
    <t xml:space="preserve">(-) Depreciación / amortización acumulada de activos para exploración, evaluación y explotación </t>
  </si>
  <si>
    <t>410</t>
  </si>
  <si>
    <t xml:space="preserve">(-) Deterioro acumulado del valor de activos para exploración, evaluación y explotación </t>
  </si>
  <si>
    <t>411</t>
  </si>
  <si>
    <t>INVERSIONES NO CORRIENTES</t>
  </si>
  <si>
    <t>EN SUBSIDIARIAS</t>
  </si>
  <si>
    <t>412</t>
  </si>
  <si>
    <t>Ajuste acumulado por aplicación del método de la participación (valor patrimonial proporcional)</t>
  </si>
  <si>
    <t>413</t>
  </si>
  <si>
    <t>EN ASOCIADAS</t>
  </si>
  <si>
    <t>414</t>
  </si>
  <si>
    <t>415</t>
  </si>
  <si>
    <t>EN NEGOCIOS CONJUNTOS</t>
  </si>
  <si>
    <t>416</t>
  </si>
  <si>
    <t>417</t>
  </si>
  <si>
    <t>Otros Derechos Representativos de Capital en Sociedades que no son Subsidiarias, ni Asociadas, ni Negocios Conjuntos</t>
  </si>
  <si>
    <t>418</t>
  </si>
  <si>
    <t>(-) Deterioro Acumulado del Valor de Inversiones no Corrientes</t>
  </si>
  <si>
    <t>419</t>
  </si>
  <si>
    <t>CUENTAS Y DOCUMENTOS POR COBRAR NO CORRIENTES</t>
  </si>
  <si>
    <t>CUENTAS Y DOCUMENTOS POR COBRAR COMERCIALES NO CORRIENTES</t>
  </si>
  <si>
    <t>420</t>
  </si>
  <si>
    <t>421</t>
  </si>
  <si>
    <t>422</t>
  </si>
  <si>
    <t>423</t>
  </si>
  <si>
    <t>424</t>
  </si>
  <si>
    <t>425</t>
  </si>
  <si>
    <t>OTRAS CUENTAS Y DOCUMENTOS POR COBRAR NO CORRIENTES</t>
  </si>
  <si>
    <t>A ACCIONISTAS. SOCIOS, PARTICIPES. BENEFICIARIOS U OTROS TITULARES DE DERECHOS REPRESENTATIVOS DE CAPITAL</t>
  </si>
  <si>
    <t>426</t>
  </si>
  <si>
    <t>427</t>
  </si>
  <si>
    <t>(-) Deterioro acumulado del valor de cuentas y documentos por cobrar por incobrabilidad (provisiones para créditos incobrables)</t>
  </si>
  <si>
    <t>428</t>
  </si>
  <si>
    <t>429</t>
  </si>
  <si>
    <t>430</t>
  </si>
  <si>
    <t>431</t>
  </si>
  <si>
    <t>432</t>
  </si>
  <si>
    <t>433</t>
  </si>
  <si>
    <t>434</t>
  </si>
  <si>
    <t>OTROS ACTIVOS FINANCIEROS NO CORRIENTES</t>
  </si>
  <si>
    <t>435</t>
  </si>
  <si>
    <t>(-) Deterioro acumulado del valor  de otros activos financieros no corrientes medidos a costo amortizado (provisiones para créditos incobrables)</t>
  </si>
  <si>
    <t>436</t>
  </si>
  <si>
    <t>437</t>
  </si>
  <si>
    <t>PORCIÓN NO CORRIENTE DE ARRENDAMIENTOS FINANCIEROS POR COBRAR</t>
  </si>
  <si>
    <t>438</t>
  </si>
  <si>
    <t>No Relacionadas</t>
  </si>
  <si>
    <t>439</t>
  </si>
  <si>
    <t>ACTIVOS POR IMPUESTOS DIFERIDOS</t>
  </si>
  <si>
    <t>Por diferencias temporarias</t>
  </si>
  <si>
    <t>440</t>
  </si>
  <si>
    <t>Por pérdidas tributarias sujetas a amortización en periodos siguientes</t>
  </si>
  <si>
    <t>441</t>
  </si>
  <si>
    <t>POR CRÉDITOS FISCALES NO UTILIZADOS</t>
  </si>
  <si>
    <t>442</t>
  </si>
  <si>
    <t>443</t>
  </si>
  <si>
    <t>444</t>
  </si>
  <si>
    <t>Otros Activos No Corrientes</t>
  </si>
  <si>
    <t>445</t>
  </si>
  <si>
    <t>TOTAL ACTIVOS NO CORRIENTES</t>
  </si>
  <si>
    <t>449</t>
  </si>
  <si>
    <t>REVALUACIONES Y REEXPRESIONES DE ACTIVOS (INFORMATIVO)</t>
  </si>
  <si>
    <t>Ajustes acumulados por reexpresiones o revaluaciones de otras partidas de propiedades, planta y equipo (Informativo)</t>
  </si>
  <si>
    <t>460</t>
  </si>
  <si>
    <t>(-) Depreciación acumulada de los ajustes acumulados por reexpresiones o revaluaciones de otras partidas de propiedades, planta y equipo (Informativo)</t>
  </si>
  <si>
    <t>461</t>
  </si>
  <si>
    <t>Ajustes acumulados por reexpresiones o revaluaciones de activos intangibles (Informativo)</t>
  </si>
  <si>
    <t>462</t>
  </si>
  <si>
    <t>(-) Amortización acumulada de los ajustes acumulados por reexpresiones o revaluaciones de activos intangibles (Informativo)</t>
  </si>
  <si>
    <t>463</t>
  </si>
  <si>
    <t>Ajustes acumulados por reexpresiones o revaluaciones de propiedades de inversión (Informativo)</t>
  </si>
  <si>
    <t>464</t>
  </si>
  <si>
    <t>(-) Depreciación acumulada de los ajustes acumulados por reexpresiones o revaluaciones de propiedades de inversión (Informativo)</t>
  </si>
  <si>
    <t>465</t>
  </si>
  <si>
    <t>Ajustes acumulados por reexpresiones o revaluaciones de activos para exploración, evaluación y explotación de recursos minerales (Informativo)</t>
  </si>
  <si>
    <t>466</t>
  </si>
  <si>
    <t>(-) Depreciación/amortización acumulada del ajustes acumulado por reexpresiones o revaluaciones de activos para exploración, evaluación y explotación de recursos minerales (Informativo)</t>
  </si>
  <si>
    <t>467</t>
  </si>
  <si>
    <t>Total de las  revaluaciones y otros ajustes positivos producto de valoraciones financieras excluidos del cálculo del anticipo,  para todos los activos (Informativo)</t>
  </si>
  <si>
    <t>468</t>
  </si>
  <si>
    <t>(-) Total depreciación acumulada del ajuste acumulado por  revaluaciones y otros ajustes negativos producto de valoraciones financieras excluidos del cálculo del anticipo, para todos los activos (Informativo)</t>
  </si>
  <si>
    <t>469</t>
  </si>
  <si>
    <t>TERRENOS QUE SE EXCLUYEN DEL CÁLCULO DEL ANTICIPO</t>
  </si>
  <si>
    <t>Total costo de terrenos en los que se desarrollan actividades agropecuarias (excluyendo sus revaluaciones o reexpresiones) (Informativo)</t>
  </si>
  <si>
    <t>470</t>
  </si>
  <si>
    <t>Total deterioro acumulado del costo de terrenos en los que se desarrollan actividades agropecuarias (Informativo)</t>
  </si>
  <si>
    <t>471</t>
  </si>
  <si>
    <t>Total costo de terrenos en los que se desarrollan proyectos inmobiliarios para la vivienda de interés social (excluyendo sus revaluaciones o reexpresiones) (Informativo)</t>
  </si>
  <si>
    <t>472</t>
  </si>
  <si>
    <t>Total deterioro acumulado del costo de terrenos en los que se desarrollan proyectos inmobiliarios para la vivienda de interés  social (Informativo)</t>
  </si>
  <si>
    <t>473</t>
  </si>
  <si>
    <t>Total de intereses implícitos no devengados (futuros ingresos financieros en el estado de resultados) por acuerdos que constituyen efectivamente una transacción financiera o cobro diferido (Informativo)</t>
  </si>
  <si>
    <t>474</t>
  </si>
  <si>
    <t>Activos (fideicomitidos y generados) en fideicomisos mercantiles o encargos fiduciarios donde el contribuyente es constituyente  o aportante (Informativo)</t>
  </si>
  <si>
    <t>475</t>
  </si>
  <si>
    <t>Activos adquiridos por el valor de las utilidades reinvertidas generadas en el período anterior al declarado (Informativo)</t>
  </si>
  <si>
    <t>476</t>
  </si>
  <si>
    <t>TOTAL DEL ACTIVO</t>
  </si>
  <si>
    <t>499</t>
  </si>
  <si>
    <t>PASIVO</t>
  </si>
  <si>
    <t>PASIVOS CORRIENTES</t>
  </si>
  <si>
    <t>CUENTAS Y DOCUMENTOS POR PAGAR CORRIENTES</t>
  </si>
  <si>
    <t>CUENTAS Y DOCUMENTOS POR PAGAR COMERCIALES CORRIENTES</t>
  </si>
  <si>
    <t>511</t>
  </si>
  <si>
    <t>512</t>
  </si>
  <si>
    <t>513</t>
  </si>
  <si>
    <t>514</t>
  </si>
  <si>
    <t>OTRAS CUENTAS Y DOCUMENTOS POR PAGAR CORRIENTES</t>
  </si>
  <si>
    <t>A ACCIONISTAS. SOCIOS, PARTÍCIPES. BENEFICIARIOS U OTROS TITULARES DE DERECHOS REPRESENTATIVOS DE CAPITAL</t>
  </si>
  <si>
    <t>515</t>
  </si>
  <si>
    <t>516</t>
  </si>
  <si>
    <t>DIVIDENDOS POR PAGAR</t>
  </si>
  <si>
    <t>517</t>
  </si>
  <si>
    <t>518</t>
  </si>
  <si>
    <t>519</t>
  </si>
  <si>
    <t>520</t>
  </si>
  <si>
    <t>521</t>
  </si>
  <si>
    <t>522</t>
  </si>
  <si>
    <t>OBLIGACIONES CON INSTITUCIONES FINANCIERAS - CORRIENTES</t>
  </si>
  <si>
    <t>523</t>
  </si>
  <si>
    <t>524</t>
  </si>
  <si>
    <t>525</t>
  </si>
  <si>
    <t>526</t>
  </si>
  <si>
    <t>Crédito A Mutuo</t>
  </si>
  <si>
    <t>527</t>
  </si>
  <si>
    <t>Porción Corriente de Obligaciones Emitidas</t>
  </si>
  <si>
    <t>528</t>
  </si>
  <si>
    <t>OTROS PASIVOS FINANCIEROS</t>
  </si>
  <si>
    <t>529</t>
  </si>
  <si>
    <t>530</t>
  </si>
  <si>
    <t>Porción Corriente de Arrendamientos Financieros Por Pagar</t>
  </si>
  <si>
    <t>531</t>
  </si>
  <si>
    <t>Impuesto A La Renta Por Pagar Del Ejercicio</t>
  </si>
  <si>
    <t>532</t>
  </si>
  <si>
    <t>PASIVOS CORRIENTES POR BENEFICIOS A LOS EMPLEADOS</t>
  </si>
  <si>
    <t>Participación trabajadores por pagar del ejercicio</t>
  </si>
  <si>
    <t>533</t>
  </si>
  <si>
    <t>Obligaciones con el IESS</t>
  </si>
  <si>
    <t>534</t>
  </si>
  <si>
    <t>Jubilación Patronal</t>
  </si>
  <si>
    <t>535</t>
  </si>
  <si>
    <t>Otros Pasivos Corrientes Por Beneficios a Empleados</t>
  </si>
  <si>
    <t>536</t>
  </si>
  <si>
    <t xml:space="preserve">PROVISIONES CORRIENTES </t>
  </si>
  <si>
    <t>Por garantías</t>
  </si>
  <si>
    <t>537</t>
  </si>
  <si>
    <t>Por desmantelamiento</t>
  </si>
  <si>
    <t>538</t>
  </si>
  <si>
    <t>Por contratos onerosos</t>
  </si>
  <si>
    <t>539</t>
  </si>
  <si>
    <t>Por reestructuraciones de negocios</t>
  </si>
  <si>
    <t>540</t>
  </si>
  <si>
    <t>Por reembolsos a clientes</t>
  </si>
  <si>
    <t>541</t>
  </si>
  <si>
    <t>Por litigios</t>
  </si>
  <si>
    <t>542</t>
  </si>
  <si>
    <t>Por pasivos contingentes asumidos en una combinación de negocios</t>
  </si>
  <si>
    <t>543</t>
  </si>
  <si>
    <t>Otras</t>
  </si>
  <si>
    <t>544</t>
  </si>
  <si>
    <t>PASIVOS POR INGRESOS DIFERIDOS</t>
  </si>
  <si>
    <t>Anticipos de clientes</t>
  </si>
  <si>
    <t>545</t>
  </si>
  <si>
    <t>Subvenciones del Gobierno</t>
  </si>
  <si>
    <t>546</t>
  </si>
  <si>
    <t>547</t>
  </si>
  <si>
    <t>OTROS PASIVOS CORRIENTES</t>
  </si>
  <si>
    <t xml:space="preserve">Transferencias casa matriz y sucursales (del exterior) </t>
  </si>
  <si>
    <t>548</t>
  </si>
  <si>
    <t>549</t>
  </si>
  <si>
    <t>TOTAL PASIVOS CORRIENTES</t>
  </si>
  <si>
    <t>550</t>
  </si>
  <si>
    <t>PASIVOS NO CORRIENTES</t>
  </si>
  <si>
    <t>CUENTAS Y DOCUMENTOS POR PAGAR NO CORRIENTES</t>
  </si>
  <si>
    <t>CUENTAS Y DOCUMENTOS POR PAGAR COMERCIALES NO CORRIENTES</t>
  </si>
  <si>
    <t>553</t>
  </si>
  <si>
    <t>554</t>
  </si>
  <si>
    <t/>
  </si>
  <si>
    <t>555</t>
  </si>
  <si>
    <t>556</t>
  </si>
  <si>
    <t>OTRAS CUENTAS Y DOCUMENTOS POR PAGAR NO CORRIENTES</t>
  </si>
  <si>
    <t>A ACCIONISTAS, SOCIOS, PARTÍCIPES. BENEFICIARIOS U OTROS TITULARES DE DERECHOS REPRESENTATIVOS DE CAPITAL</t>
  </si>
  <si>
    <t>557</t>
  </si>
  <si>
    <t>558</t>
  </si>
  <si>
    <t>559</t>
  </si>
  <si>
    <t>560</t>
  </si>
  <si>
    <t>561</t>
  </si>
  <si>
    <t>562</t>
  </si>
  <si>
    <t>OBLIGACIONES CON INSTITUCIONES FINANCIERAS - NO CORRIENTES</t>
  </si>
  <si>
    <t>563</t>
  </si>
  <si>
    <t>564</t>
  </si>
  <si>
    <t>565</t>
  </si>
  <si>
    <t>566</t>
  </si>
  <si>
    <t xml:space="preserve">Crédito a mutuo </t>
  </si>
  <si>
    <t>567</t>
  </si>
  <si>
    <t>Porción no corriente de obligaciones emitidas</t>
  </si>
  <si>
    <t>568</t>
  </si>
  <si>
    <t>OTROS PASIVOS FINANCIEROS NO CORRIENTES</t>
  </si>
  <si>
    <t>569</t>
  </si>
  <si>
    <t>570</t>
  </si>
  <si>
    <t>Porción no corriente de arrendamientos financieros por pagar</t>
  </si>
  <si>
    <t>571</t>
  </si>
  <si>
    <t>Pasivo por Impuesto a la Renta diferido</t>
  </si>
  <si>
    <t>572</t>
  </si>
  <si>
    <t>PASIVOS NO CORRIENTES POR BENEFICIOS A LOS EMPLEADOS</t>
  </si>
  <si>
    <t>573</t>
  </si>
  <si>
    <t>Desahucio</t>
  </si>
  <si>
    <t>574</t>
  </si>
  <si>
    <t>Otros Pasivos No Corrientes Por Beneficios A Empleados</t>
  </si>
  <si>
    <t>575</t>
  </si>
  <si>
    <t>PROVISIONES NO CORRIENTES</t>
  </si>
  <si>
    <t>576</t>
  </si>
  <si>
    <t>577</t>
  </si>
  <si>
    <t>578</t>
  </si>
  <si>
    <t>579</t>
  </si>
  <si>
    <t>580</t>
  </si>
  <si>
    <t>581</t>
  </si>
  <si>
    <t>582</t>
  </si>
  <si>
    <t>583</t>
  </si>
  <si>
    <t>584</t>
  </si>
  <si>
    <t>Subvenciones del gobierno</t>
  </si>
  <si>
    <t>585</t>
  </si>
  <si>
    <t>586</t>
  </si>
  <si>
    <t>OTROS PASIVOS NO CORRIENTES</t>
  </si>
  <si>
    <t>587</t>
  </si>
  <si>
    <t>588</t>
  </si>
  <si>
    <t>TOTAL PASIVOS NO CORRIENTES</t>
  </si>
  <si>
    <t>589</t>
  </si>
  <si>
    <t>Total de Intereses Implícitos No Debvengados (Futuros Gastos Financieros En El Estado De Resultados) Por Acuerdos Que Constituyen Efectivamente Una Transacción Financiera O Pago Diferido (Informativo)</t>
  </si>
  <si>
    <t>591</t>
  </si>
  <si>
    <t>Pasivos incurridos en fideicomisos mercantiles o encargos fiduciarios donde el contribuyente es constituyente  o aportante (Informativo)</t>
  </si>
  <si>
    <t>592</t>
  </si>
  <si>
    <t>TOTAL DEL PASIVO</t>
  </si>
  <si>
    <t>599</t>
  </si>
  <si>
    <t>PATRIMONIO</t>
  </si>
  <si>
    <t>Capital Suscrito y/o Asignado</t>
  </si>
  <si>
    <t>601</t>
  </si>
  <si>
    <t>(-) Capital Suscrito No Pagado, Acciones en Tesorería</t>
  </si>
  <si>
    <t>602</t>
  </si>
  <si>
    <t>Aportes de Socios, Accionistas, Partícipes, Fundadores, Constituyentes, Beneficiarios U Otros Titulares De Derechos Representativos De Capital Para Futura Capitalización</t>
  </si>
  <si>
    <t>603</t>
  </si>
  <si>
    <t>RESERVAS</t>
  </si>
  <si>
    <t>Reserva legal</t>
  </si>
  <si>
    <t>604</t>
  </si>
  <si>
    <t>Reserva facultativa</t>
  </si>
  <si>
    <t>605</t>
  </si>
  <si>
    <t>606</t>
  </si>
  <si>
    <t>RESULTADOS ACUMULADOS</t>
  </si>
  <si>
    <t>Reserva de capital</t>
  </si>
  <si>
    <t>607</t>
  </si>
  <si>
    <t>Reserva por donaciones</t>
  </si>
  <si>
    <t>608</t>
  </si>
  <si>
    <t>Reserva por valuación (procedente de la aplicación de normas ecuatorianas de contabilidad - NEC)</t>
  </si>
  <si>
    <t>609</t>
  </si>
  <si>
    <t>Superávit por revaluación de inversiones (procedente de la aplicación de normas ecuatorianas de contabilidad - NEC)</t>
  </si>
  <si>
    <t>610</t>
  </si>
  <si>
    <t>Utilidades acumuladas de ejercicios anteriores</t>
  </si>
  <si>
    <t>611</t>
  </si>
  <si>
    <t>(-) Pérdidas acumuladas de ejercicios anteriores</t>
  </si>
  <si>
    <t>612</t>
  </si>
  <si>
    <t>Excedente / pérdida del ejercicio anterior (con socios)</t>
  </si>
  <si>
    <t>613</t>
  </si>
  <si>
    <t>Resultados acumulados por adopción por primera vez de las NIIF</t>
  </si>
  <si>
    <t>614</t>
  </si>
  <si>
    <t>Utilidad del ejercicio</t>
  </si>
  <si>
    <t>615</t>
  </si>
  <si>
    <t>Pérdida del ejercicio</t>
  </si>
  <si>
    <t>616</t>
  </si>
  <si>
    <t>Excedente / pérdida del ejercicio económico (con socios)</t>
  </si>
  <si>
    <t>617</t>
  </si>
  <si>
    <t>OTROS RESULTADOS INTEGRALES ACUMULADOS</t>
  </si>
  <si>
    <t>SUPERÁVIT DE REVALUACIÓN ACUMULADO</t>
  </si>
  <si>
    <t>Propiedades, Planta y Equipo</t>
  </si>
  <si>
    <t>618</t>
  </si>
  <si>
    <t>Activos intangibles</t>
  </si>
  <si>
    <t>619</t>
  </si>
  <si>
    <t>620</t>
  </si>
  <si>
    <t>Ganancias y pérdidas acumuladas por inversiones en instrumentos de patrimonio medidos a valor razonable con cambios en otro resultado integral</t>
  </si>
  <si>
    <t>621</t>
  </si>
  <si>
    <t>Ganancias y pérdidas acumuladas por la conversión de estados financieros de un negocio en el extranjero</t>
  </si>
  <si>
    <t>622</t>
  </si>
  <si>
    <t>Ganancias y pérdidas actuariales acumuladas</t>
  </si>
  <si>
    <t>623</t>
  </si>
  <si>
    <t>La parte efectiva de las ganancias y pérdidas de los instrumentos de cobertura en una cobertura de flujos de efectivo</t>
  </si>
  <si>
    <t>624</t>
  </si>
  <si>
    <t>625</t>
  </si>
  <si>
    <t xml:space="preserve">Dividendos declarados (distribuidos) a favor de titulares de derechos representativos de capital en el ejercicio fiscal  (Informativo) </t>
  </si>
  <si>
    <t>626</t>
  </si>
  <si>
    <t xml:space="preserve">Dividendos pagados (liquidados)  a titulares de derechos representativos de capital en el ejercicio fiscal  (Informativo) </t>
  </si>
  <si>
    <t>627</t>
  </si>
  <si>
    <t>TOTAL DEL PATRIMONIO</t>
  </si>
  <si>
    <t>698</t>
  </si>
  <si>
    <t>TOTAL PASIVO Y PATRIMONIO</t>
  </si>
  <si>
    <t>699</t>
  </si>
  <si>
    <t>ESTADO DEL RESULTADO INTEGRAL</t>
  </si>
  <si>
    <t>INGRESOS</t>
  </si>
  <si>
    <t>INGRESOS DE ACTIVIDADES ORDINARIAS</t>
  </si>
  <si>
    <t>VENTAS LOCALES DE BIENES</t>
  </si>
  <si>
    <t>Total ingresos</t>
  </si>
  <si>
    <t>Valor exento / no objeto</t>
  </si>
  <si>
    <t>Gravadas con tarifa diferente de 0% de IVA</t>
  </si>
  <si>
    <t>6001</t>
  </si>
  <si>
    <t>6002</t>
  </si>
  <si>
    <t>Gravadas con tarifa 0% de iva o exentas de IVA</t>
  </si>
  <si>
    <t>6003</t>
  </si>
  <si>
    <t>6004</t>
  </si>
  <si>
    <t>PRESTACIONES LOCALES DE SERVICIOS</t>
  </si>
  <si>
    <t>6005</t>
  </si>
  <si>
    <t>6006</t>
  </si>
  <si>
    <t>6007</t>
  </si>
  <si>
    <t>6008</t>
  </si>
  <si>
    <t>EXPORTACIONES NETAS (6009 - 6012)</t>
  </si>
  <si>
    <t>De bienes</t>
  </si>
  <si>
    <t>6009</t>
  </si>
  <si>
    <t>6010</t>
  </si>
  <si>
    <t>De servicios</t>
  </si>
  <si>
    <t>6011</t>
  </si>
  <si>
    <t>6012</t>
  </si>
  <si>
    <t>Por prestación de servicios de construcción</t>
  </si>
  <si>
    <t>6013</t>
  </si>
  <si>
    <t>6014</t>
  </si>
  <si>
    <t>Obtenidos bajo la modalidad de comisiones o similares (relaciones de agencia)</t>
  </si>
  <si>
    <t>6015</t>
  </si>
  <si>
    <t>6016</t>
  </si>
  <si>
    <t>Obtenidos por arrendamientos operativos</t>
  </si>
  <si>
    <t>6017</t>
  </si>
  <si>
    <t>6018</t>
  </si>
  <si>
    <t>TOTAL INGRESOS DE ACTIVIDADES ORDINARIAS</t>
  </si>
  <si>
    <t>1005</t>
  </si>
  <si>
    <t>OTROS INGRESOS</t>
  </si>
  <si>
    <t>POR REGALÍAS Y OTRAS CESIONES DE DERECHOS</t>
  </si>
  <si>
    <t>6019</t>
  </si>
  <si>
    <t>6020</t>
  </si>
  <si>
    <t>6021</t>
  </si>
  <si>
    <t>6022</t>
  </si>
  <si>
    <t>POR DIVIDENDOS</t>
  </si>
  <si>
    <t xml:space="preserve">Procedentes de sociedades residentes o establecidas en Ecuador </t>
  </si>
  <si>
    <t>6023</t>
  </si>
  <si>
    <t>6024</t>
  </si>
  <si>
    <t xml:space="preserve">Procedentes de sociedades no residentes ni establecidas en Ecuador </t>
  </si>
  <si>
    <t>6025</t>
  </si>
  <si>
    <t>6026</t>
  </si>
  <si>
    <t>Ganancias netas por mediciones de activos biológicos a valor razonable menos costos de venta</t>
  </si>
  <si>
    <t>6027</t>
  </si>
  <si>
    <t>6028</t>
  </si>
  <si>
    <t>Ganancias netas por medición de propiedades de inversión a valor razonable</t>
  </si>
  <si>
    <t>6029</t>
  </si>
  <si>
    <t>6030</t>
  </si>
  <si>
    <t>Ganancias netas por medición de instrumentos financieros a valor razonable</t>
  </si>
  <si>
    <t>6031</t>
  </si>
  <si>
    <t>6032</t>
  </si>
  <si>
    <t>Ganancias netas por diferencias de cambios</t>
  </si>
  <si>
    <t>6033</t>
  </si>
  <si>
    <t>6034</t>
  </si>
  <si>
    <t>Utilidad en venta de propiedades, planta y equipo</t>
  </si>
  <si>
    <t>6035</t>
  </si>
  <si>
    <t>6036</t>
  </si>
  <si>
    <t>Utilidad en la enajenación de derechos representativos de capital</t>
  </si>
  <si>
    <t>6037</t>
  </si>
  <si>
    <t>6038</t>
  </si>
  <si>
    <t>Ingresos devengados por subvenciones del gobierno y otras ayudas gubernamentales</t>
  </si>
  <si>
    <t>6039</t>
  </si>
  <si>
    <t>6040</t>
  </si>
  <si>
    <t>GANANCIAS NETAS POR REVERSIONES DE DETERIORO EN EL VALOR</t>
  </si>
  <si>
    <t>De activos financieros (reversión de provisiones para créditos incobrables)</t>
  </si>
  <si>
    <t>6041</t>
  </si>
  <si>
    <t>6042</t>
  </si>
  <si>
    <t>De inventarios</t>
  </si>
  <si>
    <t>6043</t>
  </si>
  <si>
    <t>6044</t>
  </si>
  <si>
    <t>De activos no corrientes mantenidos para la venta</t>
  </si>
  <si>
    <t>6045</t>
  </si>
  <si>
    <t>6046</t>
  </si>
  <si>
    <t>De activos biológicos</t>
  </si>
  <si>
    <t>6047</t>
  </si>
  <si>
    <t>6048</t>
  </si>
  <si>
    <t>De propiedades, planta y equipo</t>
  </si>
  <si>
    <t>6049</t>
  </si>
  <si>
    <t>6050</t>
  </si>
  <si>
    <t>De activos intangibles</t>
  </si>
  <si>
    <t>6051</t>
  </si>
  <si>
    <t>6052</t>
  </si>
  <si>
    <t>De propiedades de inversión</t>
  </si>
  <si>
    <t>6053</t>
  </si>
  <si>
    <t>6054</t>
  </si>
  <si>
    <t>De activos de exploración, evaluación y explotación de recursos minerales</t>
  </si>
  <si>
    <t>6055</t>
  </si>
  <si>
    <t>6056</t>
  </si>
  <si>
    <t>De inversiones no corrientes</t>
  </si>
  <si>
    <t>6057</t>
  </si>
  <si>
    <t>6058</t>
  </si>
  <si>
    <t>6059</t>
  </si>
  <si>
    <t>6060</t>
  </si>
  <si>
    <t>GANANCIAS NETAS POR REVERSIONES DE PROVISIONES</t>
  </si>
  <si>
    <t>6061</t>
  </si>
  <si>
    <t>6062</t>
  </si>
  <si>
    <t>Por desmantelamientos</t>
  </si>
  <si>
    <t>6063</t>
  </si>
  <si>
    <t>6064</t>
  </si>
  <si>
    <t>6065</t>
  </si>
  <si>
    <t>6066</t>
  </si>
  <si>
    <t>6067</t>
  </si>
  <si>
    <t>6068</t>
  </si>
  <si>
    <t>6069</t>
  </si>
  <si>
    <t>6070</t>
  </si>
  <si>
    <t>6071</t>
  </si>
  <si>
    <t>6072</t>
  </si>
  <si>
    <t>6073</t>
  </si>
  <si>
    <t>6074</t>
  </si>
  <si>
    <t>6075</t>
  </si>
  <si>
    <t>6076</t>
  </si>
  <si>
    <t>GANANCIAS NETAS POR REVERSIONES DE PASIVOS POR BENEFICIOS A LOS EMPLEADOS</t>
  </si>
  <si>
    <t>Jubilación patronal y desahucio</t>
  </si>
  <si>
    <t>6077</t>
  </si>
  <si>
    <t>6078</t>
  </si>
  <si>
    <t>6079</t>
  </si>
  <si>
    <t>6080</t>
  </si>
  <si>
    <t>RENTAS NETAS PROVENIENTES DE DONACIONES Y APORTACIONES (PARA USO DE INSTITUCIONES DE CARÁCTER PRIVADOS SIN FINES DE LUCRO)</t>
  </si>
  <si>
    <t>De recursos públicos</t>
  </si>
  <si>
    <t>6081</t>
  </si>
  <si>
    <t>6082</t>
  </si>
  <si>
    <t>De otras locales</t>
  </si>
  <si>
    <t>6083</t>
  </si>
  <si>
    <t>6084</t>
  </si>
  <si>
    <t>6085</t>
  </si>
  <si>
    <t>6086</t>
  </si>
  <si>
    <t>POR REEMBOLSOS DE SEGUROS</t>
  </si>
  <si>
    <t>Por lucro cesante</t>
  </si>
  <si>
    <t>6087</t>
  </si>
  <si>
    <t>6088</t>
  </si>
  <si>
    <t>6089</t>
  </si>
  <si>
    <t>6090</t>
  </si>
  <si>
    <t>Provenientes del exterior</t>
  </si>
  <si>
    <t>6091</t>
  </si>
  <si>
    <t>6092</t>
  </si>
  <si>
    <t>6093</t>
  </si>
  <si>
    <t>6094</t>
  </si>
  <si>
    <t>INGRESOS FINANCIEROS Y OTROS NO OPERACIONALES</t>
  </si>
  <si>
    <t>INGRESOS FINANCIEROS</t>
  </si>
  <si>
    <t>ARRENDAMIENTO MERCANTIL</t>
  </si>
  <si>
    <t>Local</t>
  </si>
  <si>
    <t>6095</t>
  </si>
  <si>
    <t>6096</t>
  </si>
  <si>
    <t>6097</t>
  </si>
  <si>
    <t>6098</t>
  </si>
  <si>
    <t>6099</t>
  </si>
  <si>
    <t>6100</t>
  </si>
  <si>
    <t>6101</t>
  </si>
  <si>
    <t>6102</t>
  </si>
  <si>
    <t>COSTOS DE TRANSACCIÓN (COMISIONES BANCRIAS, HONORARIOS, TASAS, ENTRE OTROS)</t>
  </si>
  <si>
    <t>6103</t>
  </si>
  <si>
    <t>6104</t>
  </si>
  <si>
    <t>6105</t>
  </si>
  <si>
    <t>6106</t>
  </si>
  <si>
    <t>6107</t>
  </si>
  <si>
    <t>6108</t>
  </si>
  <si>
    <t>6109</t>
  </si>
  <si>
    <t>6110</t>
  </si>
  <si>
    <t>INTERESES CON INSTITUCIONES FINANCIERAS</t>
  </si>
  <si>
    <t>6111</t>
  </si>
  <si>
    <t>6112</t>
  </si>
  <si>
    <t>6113</t>
  </si>
  <si>
    <t>6114</t>
  </si>
  <si>
    <t>6115</t>
  </si>
  <si>
    <t>6116</t>
  </si>
  <si>
    <t>6117</t>
  </si>
  <si>
    <t>6118</t>
  </si>
  <si>
    <t>INTERESES DEVENGADOS CON TERCEROS</t>
  </si>
  <si>
    <t>6119</t>
  </si>
  <si>
    <t>6120</t>
  </si>
  <si>
    <t>6121</t>
  </si>
  <si>
    <t>6122</t>
  </si>
  <si>
    <t>6123</t>
  </si>
  <si>
    <t>6124</t>
  </si>
  <si>
    <t>6125</t>
  </si>
  <si>
    <t>6126</t>
  </si>
  <si>
    <t>.</t>
  </si>
  <si>
    <t>Intereses implícitos devengados por acuerdos que constituyen efectivamente una transacción financiera o cobro diferido</t>
  </si>
  <si>
    <t>6127</t>
  </si>
  <si>
    <t>6128</t>
  </si>
  <si>
    <t>6129</t>
  </si>
  <si>
    <t>6130</t>
  </si>
  <si>
    <t>Ganancias por medición de inversiones en asociadas y negocios conjuntos al método de la participación (valor patrimonial proporcional)</t>
  </si>
  <si>
    <t>6131</t>
  </si>
  <si>
    <t>6132</t>
  </si>
  <si>
    <t>6133</t>
  </si>
  <si>
    <t>6134</t>
  </si>
  <si>
    <t>,</t>
  </si>
  <si>
    <t xml:space="preserve">Valor exento / no objeto </t>
  </si>
  <si>
    <t>Ganancias netas procedentes de actividades discontinuadas</t>
  </si>
  <si>
    <t>6135</t>
  </si>
  <si>
    <t>6136</t>
  </si>
  <si>
    <t>TOTAL INGRESOS NO OPERACIONALES</t>
  </si>
  <si>
    <t>1045</t>
  </si>
  <si>
    <t>TOTAL INGRESOS</t>
  </si>
  <si>
    <t>6999</t>
  </si>
  <si>
    <t xml:space="preserve">Ventas netas de propiedades, planta y equipo (Informativo) </t>
  </si>
  <si>
    <t>6140</t>
  </si>
  <si>
    <t>Ingresos por reembolso como intermediario / monto total facturado por operadoras de transporte con puntos de emisión asignados a socios (Informativo)</t>
  </si>
  <si>
    <t>6141</t>
  </si>
  <si>
    <t>Dividendos declarados (distribuidos) a favor del contribuyente en el ejercicio fiscal (Informativo)</t>
  </si>
  <si>
    <t>6142</t>
  </si>
  <si>
    <t>Dividendos cobrados (recaudados) por el  contribuyente en el ejercicio fiscal (Informativo)</t>
  </si>
  <si>
    <t>6143</t>
  </si>
  <si>
    <t>Ingresos obtenidos por  las organizaciones previstas en la ley de economía popular y solidaria (Informativo)</t>
  </si>
  <si>
    <t>Utilidades (Informativo)</t>
  </si>
  <si>
    <t>6144</t>
  </si>
  <si>
    <t>Excedentes (Informativo)</t>
  </si>
  <si>
    <t>6145</t>
  </si>
  <si>
    <t xml:space="preserve">Monto total facturado por comisionistas y similares (relaciones de agencia)  (Informativo) </t>
  </si>
  <si>
    <t>Correspondiente a los valores brutos de los bienes o servicios vendidos bajo la modalidad de comisiones o similares (Informativo)</t>
  </si>
  <si>
    <t>6146</t>
  </si>
  <si>
    <t>Valor total correspondiente a las comisiones, descuentos, primas y similares sobre los valores brutos de los bienes o servicios vendidos bajo la modalidad de comisiones o similares (Informativo)</t>
  </si>
  <si>
    <t>6147</t>
  </si>
  <si>
    <t>Ingresos generados por compañías de transporte internacional por sus operaciones habituales de transporte (Informativo)</t>
  </si>
  <si>
    <t>6148</t>
  </si>
  <si>
    <t>Ingresos generados en fideicomisos mercantiles o encargos fiduciarios donde el contribuyente es constituyente o aportante (Informativo)</t>
  </si>
  <si>
    <t>6149</t>
  </si>
  <si>
    <t>Ingresos no objeto de impuesto a la renta</t>
  </si>
  <si>
    <t>6150</t>
  </si>
  <si>
    <t>Ingresos obtenidos en dinero electrónico (Informativo)</t>
  </si>
  <si>
    <t>6151</t>
  </si>
  <si>
    <t>Ingresos brutos totales según contabilidad</t>
  </si>
  <si>
    <t>6152</t>
  </si>
  <si>
    <t>COSTOS Y GASTOS</t>
  </si>
  <si>
    <t>COSTO DE VENTAS</t>
  </si>
  <si>
    <t>Gasto</t>
  </si>
  <si>
    <t>Valor no deducible</t>
  </si>
  <si>
    <t>Inventario inicial de bienes no producidos por el sujeto pasivo</t>
  </si>
  <si>
    <t>7001</t>
  </si>
  <si>
    <t>Compras netas locales de bienes no producidos por el sujeto pasivo</t>
  </si>
  <si>
    <t>7004</t>
  </si>
  <si>
    <t>7006</t>
  </si>
  <si>
    <t>Importaciones de bienes no producidos por el sujeto pasivo</t>
  </si>
  <si>
    <t>7007</t>
  </si>
  <si>
    <t>7008</t>
  </si>
  <si>
    <t>7009</t>
  </si>
  <si>
    <t>(-) Inventario final de bienes no producidos por el sujeto pasivo</t>
  </si>
  <si>
    <t>7010</t>
  </si>
  <si>
    <t>Inventario inicial de materia prima</t>
  </si>
  <si>
    <t>7013</t>
  </si>
  <si>
    <t>Compras netas locales de materia prima</t>
  </si>
  <si>
    <t>7016</t>
  </si>
  <si>
    <t>7018</t>
  </si>
  <si>
    <t>Importaciones de materia prima</t>
  </si>
  <si>
    <t>7019</t>
  </si>
  <si>
    <t>7021</t>
  </si>
  <si>
    <t>(-) Inventario final de materia prima</t>
  </si>
  <si>
    <t>7022</t>
  </si>
  <si>
    <t>Inventario inicial de productos en proceso</t>
  </si>
  <si>
    <t>7025</t>
  </si>
  <si>
    <t>(-) Inventario final de productos en proceso</t>
  </si>
  <si>
    <t>7028</t>
  </si>
  <si>
    <t>Inventario inicial productos terminados</t>
  </si>
  <si>
    <t>7031</t>
  </si>
  <si>
    <t>(-) Inventario final de productos terminados</t>
  </si>
  <si>
    <t>7034</t>
  </si>
  <si>
    <t>(+ / -) Ajustes</t>
  </si>
  <si>
    <t>7037</t>
  </si>
  <si>
    <t>GASTOS POR BENEFICIOS A LOS EMPLEADOS Y HONORARIOS</t>
  </si>
  <si>
    <t>Sueldos, salarios y demás remuneraciones que constituyen materia gravada del iess</t>
  </si>
  <si>
    <t>7040</t>
  </si>
  <si>
    <t>7041</t>
  </si>
  <si>
    <t>7042</t>
  </si>
  <si>
    <t>Beneficios sociales, indemnizaciones y otras remuneraciones que no constituyen materia gravada del IESS</t>
  </si>
  <si>
    <t>7043</t>
  </si>
  <si>
    <t>7044</t>
  </si>
  <si>
    <t>7045</t>
  </si>
  <si>
    <t>Aporte a la seguridad social (incluye fondo de reserva)</t>
  </si>
  <si>
    <t>7046</t>
  </si>
  <si>
    <t>7047</t>
  </si>
  <si>
    <t>7048</t>
  </si>
  <si>
    <t>Honorarios profesionales y dietas</t>
  </si>
  <si>
    <t>7049</t>
  </si>
  <si>
    <t>7050</t>
  </si>
  <si>
    <t>7051</t>
  </si>
  <si>
    <t>Honorarios y otros pagos a no residentes por servicios ocasionales</t>
  </si>
  <si>
    <t>7052</t>
  </si>
  <si>
    <t>7053</t>
  </si>
  <si>
    <t>7054</t>
  </si>
  <si>
    <t>Jubilación patronal</t>
  </si>
  <si>
    <t>7055</t>
  </si>
  <si>
    <t>7056</t>
  </si>
  <si>
    <t>7057</t>
  </si>
  <si>
    <t>7058</t>
  </si>
  <si>
    <t>7059</t>
  </si>
  <si>
    <t>7060</t>
  </si>
  <si>
    <t>7061</t>
  </si>
  <si>
    <t>7062</t>
  </si>
  <si>
    <t>7063</t>
  </si>
  <si>
    <t>GASTOS POR DEPRECIACIONES</t>
  </si>
  <si>
    <t>DEL COSTO HISTÓRICO DE PROPIEDADES, PLANTA Y EQUIPO</t>
  </si>
  <si>
    <t>Acelerada</t>
  </si>
  <si>
    <t>7064</t>
  </si>
  <si>
    <t>7065</t>
  </si>
  <si>
    <t>7066</t>
  </si>
  <si>
    <t>No acelerada</t>
  </si>
  <si>
    <t>7067</t>
  </si>
  <si>
    <t>7068</t>
  </si>
  <si>
    <t>7069</t>
  </si>
  <si>
    <t>Del costo histórico de propiedades de inversión</t>
  </si>
  <si>
    <t>7070</t>
  </si>
  <si>
    <t>7071</t>
  </si>
  <si>
    <t>7072</t>
  </si>
  <si>
    <t>Del costo histórico de activos para exploración, evaluación y explotación de recursos minerales</t>
  </si>
  <si>
    <t>7073</t>
  </si>
  <si>
    <t>7074</t>
  </si>
  <si>
    <t>7075</t>
  </si>
  <si>
    <t>DEL AJUSTE ACUMULADO POR REEXPRESIONES O REVALUACIONES</t>
  </si>
  <si>
    <t>Propiedades, planta y equipo</t>
  </si>
  <si>
    <t>7076</t>
  </si>
  <si>
    <t>7077</t>
  </si>
  <si>
    <t>7078</t>
  </si>
  <si>
    <t>Propiedades de inversión</t>
  </si>
  <si>
    <t>7079</t>
  </si>
  <si>
    <t>7080</t>
  </si>
  <si>
    <t>7081</t>
  </si>
  <si>
    <t>Activos para exploración, evaluación y explotación de recursos minerales</t>
  </si>
  <si>
    <t>7082</t>
  </si>
  <si>
    <t>7083</t>
  </si>
  <si>
    <t>7084</t>
  </si>
  <si>
    <t>7085</t>
  </si>
  <si>
    <t>7086</t>
  </si>
  <si>
    <t>7087</t>
  </si>
  <si>
    <t>De Activos Biológicos</t>
  </si>
  <si>
    <t>7088</t>
  </si>
  <si>
    <t>7089</t>
  </si>
  <si>
    <t>7090</t>
  </si>
  <si>
    <t>Otras depreciaciones</t>
  </si>
  <si>
    <t>7091</t>
  </si>
  <si>
    <t>7092</t>
  </si>
  <si>
    <t>7093</t>
  </si>
  <si>
    <t>GASTOS POR AMORTIZACIONES</t>
  </si>
  <si>
    <t>Del costo histórico de Activos Intangibles</t>
  </si>
  <si>
    <t>7094</t>
  </si>
  <si>
    <t>7095</t>
  </si>
  <si>
    <t>7096</t>
  </si>
  <si>
    <t>Del costo histórico de activos para la exploración evaluación y explotación de recursos minerales</t>
  </si>
  <si>
    <t>7097</t>
  </si>
  <si>
    <t>7098</t>
  </si>
  <si>
    <t>7099</t>
  </si>
  <si>
    <t>7100</t>
  </si>
  <si>
    <t>7101</t>
  </si>
  <si>
    <t>7102</t>
  </si>
  <si>
    <t>Activos para la exploración. Evaluación y explotación de recursos minerales</t>
  </si>
  <si>
    <t>7103</t>
  </si>
  <si>
    <t>7104</t>
  </si>
  <si>
    <t>7105</t>
  </si>
  <si>
    <t>7106</t>
  </si>
  <si>
    <t>7107</t>
  </si>
  <si>
    <t>7108</t>
  </si>
  <si>
    <t>Otras amortizaciones</t>
  </si>
  <si>
    <t>7109</t>
  </si>
  <si>
    <t>7110</t>
  </si>
  <si>
    <t>7111</t>
  </si>
  <si>
    <t>PÉRDIDAS NETAS POR DETERIORO EN EL VALOR</t>
  </si>
  <si>
    <t>De activos financieros (de provisiones para créditos incobrables)</t>
  </si>
  <si>
    <t>7113</t>
  </si>
  <si>
    <t>7114</t>
  </si>
  <si>
    <t>7115</t>
  </si>
  <si>
    <t>7116</t>
  </si>
  <si>
    <t>7117</t>
  </si>
  <si>
    <t>7119</t>
  </si>
  <si>
    <t>7120</t>
  </si>
  <si>
    <t>7122</t>
  </si>
  <si>
    <t>7123</t>
  </si>
  <si>
    <t>7124</t>
  </si>
  <si>
    <t>7125</t>
  </si>
  <si>
    <t>7126</t>
  </si>
  <si>
    <t>7127</t>
  </si>
  <si>
    <t>7128</t>
  </si>
  <si>
    <t>7129</t>
  </si>
  <si>
    <t>7131</t>
  </si>
  <si>
    <t>7132</t>
  </si>
  <si>
    <t>7134</t>
  </si>
  <si>
    <t>7135</t>
  </si>
  <si>
    <t>7137</t>
  </si>
  <si>
    <t>7138</t>
  </si>
  <si>
    <t>7139</t>
  </si>
  <si>
    <t>7140</t>
  </si>
  <si>
    <t>7141</t>
  </si>
  <si>
    <t>GASTOS DE PROVISIONES</t>
  </si>
  <si>
    <t>7142</t>
  </si>
  <si>
    <t>7143</t>
  </si>
  <si>
    <t>7144</t>
  </si>
  <si>
    <t>7145</t>
  </si>
  <si>
    <t>7146</t>
  </si>
  <si>
    <t>7147</t>
  </si>
  <si>
    <t>7149</t>
  </si>
  <si>
    <t>7150</t>
  </si>
  <si>
    <t>7152</t>
  </si>
  <si>
    <t>7153</t>
  </si>
  <si>
    <t>7155</t>
  </si>
  <si>
    <t>7156</t>
  </si>
  <si>
    <t>7158</t>
  </si>
  <si>
    <t>7159</t>
  </si>
  <si>
    <t>7160</t>
  </si>
  <si>
    <t>7161</t>
  </si>
  <si>
    <t>7162</t>
  </si>
  <si>
    <t>7163</t>
  </si>
  <si>
    <t>7164</t>
  </si>
  <si>
    <t>7165</t>
  </si>
  <si>
    <t>PÉRDIDA EN VENTA DE ACTIVOS FIJOS</t>
  </si>
  <si>
    <t>7166</t>
  </si>
  <si>
    <t>7167</t>
  </si>
  <si>
    <t>7168</t>
  </si>
  <si>
    <t>7169</t>
  </si>
  <si>
    <t>7170</t>
  </si>
  <si>
    <t>7171</t>
  </si>
  <si>
    <t>OTROS GASTOS</t>
  </si>
  <si>
    <t>Promoción y publicidad</t>
  </si>
  <si>
    <t>7173</t>
  </si>
  <si>
    <t>7174</t>
  </si>
  <si>
    <t>Transporte</t>
  </si>
  <si>
    <t>7176</t>
  </si>
  <si>
    <t>7177</t>
  </si>
  <si>
    <t>Consumo de combustibles y lubricantes</t>
  </si>
  <si>
    <t>7178</t>
  </si>
  <si>
    <t>7179</t>
  </si>
  <si>
    <t>7180</t>
  </si>
  <si>
    <t>Gastos de viaje</t>
  </si>
  <si>
    <t>7182</t>
  </si>
  <si>
    <t>7183</t>
  </si>
  <si>
    <t>Gastos de gestión</t>
  </si>
  <si>
    <t>7185</t>
  </si>
  <si>
    <t>7186</t>
  </si>
  <si>
    <t>Arrendamientos operativos</t>
  </si>
  <si>
    <t>7188</t>
  </si>
  <si>
    <t>7189</t>
  </si>
  <si>
    <t>Suministros, herramientas, materiales y repuestos</t>
  </si>
  <si>
    <t>7190</t>
  </si>
  <si>
    <t>7191</t>
  </si>
  <si>
    <t>7192</t>
  </si>
  <si>
    <t>Pérdida en la enajenación de derechos representativos de capital</t>
  </si>
  <si>
    <t>7194</t>
  </si>
  <si>
    <t>7195</t>
  </si>
  <si>
    <t>Mantenimiento y reparaciones</t>
  </si>
  <si>
    <t>7196</t>
  </si>
  <si>
    <t>7197</t>
  </si>
  <si>
    <t>7198</t>
  </si>
  <si>
    <t>Mermas</t>
  </si>
  <si>
    <t>7199</t>
  </si>
  <si>
    <t>7200</t>
  </si>
  <si>
    <t>7201</t>
  </si>
  <si>
    <t xml:space="preserve">Seguros y reaseguros (primas y cesiones) </t>
  </si>
  <si>
    <t>7202</t>
  </si>
  <si>
    <t>7203</t>
  </si>
  <si>
    <t>7204</t>
  </si>
  <si>
    <t>Gastos indirectos asignados desde el exterior por partes relacionadas</t>
  </si>
  <si>
    <t>7205</t>
  </si>
  <si>
    <t>7206</t>
  </si>
  <si>
    <t>7207</t>
  </si>
  <si>
    <t>Impuestos, contribuciones y otros</t>
  </si>
  <si>
    <t>7208</t>
  </si>
  <si>
    <t>7209</t>
  </si>
  <si>
    <t>7210</t>
  </si>
  <si>
    <t>COMISIONES Y SIMILARES (DIFERENTES DE LAS COMISIONES POR OPERACIONES FINANCIERAS)</t>
  </si>
  <si>
    <t>7211</t>
  </si>
  <si>
    <t>7212</t>
  </si>
  <si>
    <t>7213</t>
  </si>
  <si>
    <t>7214</t>
  </si>
  <si>
    <t>7215</t>
  </si>
  <si>
    <t>7216</t>
  </si>
  <si>
    <t>7217</t>
  </si>
  <si>
    <t>7218</t>
  </si>
  <si>
    <t>7219</t>
  </si>
  <si>
    <t>7220</t>
  </si>
  <si>
    <t>7221</t>
  </si>
  <si>
    <t>7222</t>
  </si>
  <si>
    <t>OPERACIONES DE REGALÍAS, SERVICIOS TÉCNICOS. ADMINISTRATIVOS, DE CONSULTARÍA Y SIMILARES</t>
  </si>
  <si>
    <t>7223</t>
  </si>
  <si>
    <t>7224</t>
  </si>
  <si>
    <t>7225</t>
  </si>
  <si>
    <t>7226</t>
  </si>
  <si>
    <t>7227</t>
  </si>
  <si>
    <t>7228</t>
  </si>
  <si>
    <t>7229</t>
  </si>
  <si>
    <t>7230</t>
  </si>
  <si>
    <t>7231</t>
  </si>
  <si>
    <t>7232</t>
  </si>
  <si>
    <t>7233</t>
  </si>
  <si>
    <t>7234</t>
  </si>
  <si>
    <t>Instalación, organización y similares</t>
  </si>
  <si>
    <t>7235</t>
  </si>
  <si>
    <t>7236</t>
  </si>
  <si>
    <t>7237</t>
  </si>
  <si>
    <t>IVA que se carga al costo o gasto</t>
  </si>
  <si>
    <t>7238</t>
  </si>
  <si>
    <t>7239</t>
  </si>
  <si>
    <t>7240</t>
  </si>
  <si>
    <t>Servicios públicos</t>
  </si>
  <si>
    <t>7241</t>
  </si>
  <si>
    <t>7242</t>
  </si>
  <si>
    <t>7243</t>
  </si>
  <si>
    <t>Pérdidas por siniestros</t>
  </si>
  <si>
    <t>7245</t>
  </si>
  <si>
    <t>7246</t>
  </si>
  <si>
    <t>7247</t>
  </si>
  <si>
    <t>7248</t>
  </si>
  <si>
    <t>7249</t>
  </si>
  <si>
    <t>GASTOS FINANCIEROS Y OTROS  NO OPERACIONALES</t>
  </si>
  <si>
    <t>GASTOS FINANCIEROS</t>
  </si>
  <si>
    <t>7251</t>
  </si>
  <si>
    <t>7252</t>
  </si>
  <si>
    <t>7254</t>
  </si>
  <si>
    <t>7255</t>
  </si>
  <si>
    <t>7257</t>
  </si>
  <si>
    <t>7258</t>
  </si>
  <si>
    <t>7260</t>
  </si>
  <si>
    <t>7261</t>
  </si>
  <si>
    <t>COSTOS DE TRANSACCIÓN (COMISIONES BANCARIAS, HONORARIOS, TASAS, ENTRE OTROS)</t>
  </si>
  <si>
    <t>7263</t>
  </si>
  <si>
    <t>7264</t>
  </si>
  <si>
    <t>7266</t>
  </si>
  <si>
    <t>7267</t>
  </si>
  <si>
    <t>7269</t>
  </si>
  <si>
    <t>7270</t>
  </si>
  <si>
    <t>7272</t>
  </si>
  <si>
    <t>7273</t>
  </si>
  <si>
    <t>7275</t>
  </si>
  <si>
    <t>7276</t>
  </si>
  <si>
    <t>7278</t>
  </si>
  <si>
    <t>7279</t>
  </si>
  <si>
    <t>7281</t>
  </si>
  <si>
    <t>7282</t>
  </si>
  <si>
    <t>7284</t>
  </si>
  <si>
    <t>7285</t>
  </si>
  <si>
    <t>INTERESES PAGADOS A TERCEROS</t>
  </si>
  <si>
    <t>7287</t>
  </si>
  <si>
    <t>7288</t>
  </si>
  <si>
    <t>7290</t>
  </si>
  <si>
    <t>7291</t>
  </si>
  <si>
    <t>7293</t>
  </si>
  <si>
    <t>7294</t>
  </si>
  <si>
    <t>7296</t>
  </si>
  <si>
    <t>7297</t>
  </si>
  <si>
    <t>Reversiones del descuento de provisiones que fueron reconocidas a su valor presente</t>
  </si>
  <si>
    <t>7299</t>
  </si>
  <si>
    <t>7300</t>
  </si>
  <si>
    <t>Intereses implícitos devengados por acuerdos que constituyen efectivamente una transacción financiera o pago diferido</t>
  </si>
  <si>
    <t>7302</t>
  </si>
  <si>
    <t>7303</t>
  </si>
  <si>
    <t>7305</t>
  </si>
  <si>
    <t>7306</t>
  </si>
  <si>
    <t>Pérdidas por medición de inversiones en asociadas y negocios conjuntos al método de la participación (valor patrimonial proporcional)</t>
  </si>
  <si>
    <t>7308</t>
  </si>
  <si>
    <t>7309</t>
  </si>
  <si>
    <t>7311</t>
  </si>
  <si>
    <t>7312</t>
  </si>
  <si>
    <t>Perdidas netas procedentes de actividades disconitnuadas</t>
  </si>
  <si>
    <t>7314</t>
  </si>
  <si>
    <t>7315</t>
  </si>
  <si>
    <t>TOTAL COSTOS OPERACIONALES</t>
  </si>
  <si>
    <t>7991</t>
  </si>
  <si>
    <t>TOTAL GASTOS</t>
  </si>
  <si>
    <t>7992</t>
  </si>
  <si>
    <t>TOTAL COSTOS Y GASTOS</t>
  </si>
  <si>
    <t>7999</t>
  </si>
  <si>
    <t>Baja de inventario (Informativo)</t>
  </si>
  <si>
    <t>7901</t>
  </si>
  <si>
    <t>Pago por reembolso como reembolsante / monto total facturado por socios por puntos de emisión a operadoras de transporte (Informativo)</t>
  </si>
  <si>
    <t>7902</t>
  </si>
  <si>
    <t>Pago por reembolso como intermediario (Informativo)</t>
  </si>
  <si>
    <t>7903</t>
  </si>
  <si>
    <t>No. de ruc del profesional que  realizó el cálculo actuarial para el contribuyente (Informativo)</t>
  </si>
  <si>
    <t>7904</t>
  </si>
  <si>
    <t>Costos y gastos generados en fideicomisos mercantiles o encargos fiduciarios donde el contribuyente es constituyente  o aportante (Informativo)</t>
  </si>
  <si>
    <t>7905</t>
  </si>
  <si>
    <t>Gastos atribuidos a ingresos no objeto de impuesto a la renta</t>
  </si>
  <si>
    <t>7906</t>
  </si>
  <si>
    <t>Costos y gastos realizados con dinero electrónico (Informativo)</t>
  </si>
  <si>
    <t>7907</t>
  </si>
  <si>
    <t>Incentivos ley de solidaridad (inversiones nuevas, exoneración para IFIS y compensación por el exceso de las contribuciones solidarias)</t>
  </si>
  <si>
    <t>7908</t>
  </si>
  <si>
    <t>CONCILIACIÓN TRIBUTARIA</t>
  </si>
  <si>
    <t>UTILIDAD DEL EJERCICIO</t>
  </si>
  <si>
    <t>801</t>
  </si>
  <si>
    <t>Base para calculo de participacion</t>
  </si>
  <si>
    <t>PÉRDIDA DEL EJERCICIO</t>
  </si>
  <si>
    <t>802</t>
  </si>
  <si>
    <t>CÁLCULO DE BASE PARTICIPACIÓN A TRABAJADORES</t>
  </si>
  <si>
    <t>Generación</t>
  </si>
  <si>
    <t>Reversión</t>
  </si>
  <si>
    <t>Ingresos por mediciones de activos biológicos al valor razonable menos costos de venta</t>
  </si>
  <si>
    <t>094</t>
  </si>
  <si>
    <t>095</t>
  </si>
  <si>
    <t>Pérdidas, costos y gastos por mediciones de activos biológicos al valor razonable menos costos de venta</t>
  </si>
  <si>
    <t>096</t>
  </si>
  <si>
    <t>097</t>
  </si>
  <si>
    <t>Base de cálculo de participación a trabajadores</t>
  </si>
  <si>
    <t>098</t>
  </si>
  <si>
    <t>DIFERENCIAS PERMANENTES</t>
  </si>
  <si>
    <t>(-) Participación a trabajadores</t>
  </si>
  <si>
    <t>803</t>
  </si>
  <si>
    <t>SI</t>
  </si>
  <si>
    <t>(-) Dividendos exentos  y efectos por método de participación (valor patrimonial proporcional) campos (6024+6026+6132)</t>
  </si>
  <si>
    <t>804</t>
  </si>
  <si>
    <t>(-) Otras rentas exentas e ingresos no objeto de Impuesto a la Renta</t>
  </si>
  <si>
    <t>805</t>
  </si>
  <si>
    <t>(+) Gastos no deducibles locales</t>
  </si>
  <si>
    <t>806</t>
  </si>
  <si>
    <t>(+) Gastos no deducibles del exterior</t>
  </si>
  <si>
    <t>807</t>
  </si>
  <si>
    <t>(+) Gastos incurridos para generar ingresos exentos y gastos atribuidos a ingresos no objeto de Impuesto a la Renta</t>
  </si>
  <si>
    <t>808</t>
  </si>
  <si>
    <t>(+) Participación trabajadores atribuible a ingresos exentos y no objeto de impuesto a la renta -Fórmula {(804*15%) +  [ (805-808)*15% ]}</t>
  </si>
  <si>
    <t>809</t>
  </si>
  <si>
    <t>(-) Deducciones adicionales</t>
  </si>
  <si>
    <t>810</t>
  </si>
  <si>
    <t xml:space="preserve">(+) Ajuste por precios de transferencia </t>
  </si>
  <si>
    <t>811</t>
  </si>
  <si>
    <t>(-) Ingresos sujetos a Impuesto a la Renta Unico</t>
  </si>
  <si>
    <t>812</t>
  </si>
  <si>
    <t>(+) Costos y gastos deducibles incurridos para generar ingresos sujetos a impuesto a la renta único</t>
  </si>
  <si>
    <t>813</t>
  </si>
  <si>
    <t>GENERACIÓN / REVERSIÓN DE DIFERENCIAS TEMPORARIAS (IMPUESTOS DIFERIDOS)</t>
  </si>
  <si>
    <t>Por valor neto realizable de inventarios</t>
  </si>
  <si>
    <t>814</t>
  </si>
  <si>
    <t>815</t>
  </si>
  <si>
    <t xml:space="preserve">Por provisiones para desahucio pensiones jubilares patronales </t>
  </si>
  <si>
    <t>816</t>
  </si>
  <si>
    <t>817</t>
  </si>
  <si>
    <t>Por costos estimados de desmantelamiento</t>
  </si>
  <si>
    <t>818</t>
  </si>
  <si>
    <t>819</t>
  </si>
  <si>
    <t>Por deterioros del valor de propiedades, planta y equipo</t>
  </si>
  <si>
    <t>820</t>
  </si>
  <si>
    <t>821</t>
  </si>
  <si>
    <t>Por provisiones (diferentes de cuentas incobrables, desmantelamiento, desahucio y jubilación patronal)</t>
  </si>
  <si>
    <t>822</t>
  </si>
  <si>
    <t>823</t>
  </si>
  <si>
    <t>Por contratos de construcción</t>
  </si>
  <si>
    <t>824</t>
  </si>
  <si>
    <t>825</t>
  </si>
  <si>
    <t>Por mediciones de activos no corrientes mantenidos para la venta</t>
  </si>
  <si>
    <t>826</t>
  </si>
  <si>
    <t>827</t>
  </si>
  <si>
    <t>POR MEDICIONES DE ACTIVOS BIOLÓGICOS AL VALOR RAZONABLE MENOS COSTO DE VENTA</t>
  </si>
  <si>
    <t xml:space="preserve">Ingresos </t>
  </si>
  <si>
    <t>828</t>
  </si>
  <si>
    <t>829</t>
  </si>
  <si>
    <t xml:space="preserve">Pérdidas, costos y gastos </t>
  </si>
  <si>
    <t>830</t>
  </si>
  <si>
    <t>831</t>
  </si>
  <si>
    <t xml:space="preserve">Amortización pérdidas tributarias de años anteriores </t>
  </si>
  <si>
    <t>833</t>
  </si>
  <si>
    <t>Por otras diferencias temporarias</t>
  </si>
  <si>
    <t>834</t>
  </si>
  <si>
    <t>835</t>
  </si>
  <si>
    <t>Utilidad gravable</t>
  </si>
  <si>
    <t>836</t>
  </si>
  <si>
    <t>Pérdida sujeta a amortización en períodos siguientes</t>
  </si>
  <si>
    <t>837</t>
  </si>
  <si>
    <t>INFORMACIÓN RELACIONADA CON EL DEBER DE INFORMAR LA COMPOSICIÒN SOCIETARIA A LA ADMINISTRACIÓN TRIBUTARIA (ANEXO DE ACCIONISTAS - APS)</t>
  </si>
  <si>
    <t>¿Cumple el deber de informar sobre la composición societaria dentro de los plazos establecidos?</t>
  </si>
  <si>
    <t>838</t>
  </si>
  <si>
    <t>Porcentaje de la composición societaria no informada (dentro de los plazos establecidos)</t>
  </si>
  <si>
    <t>839</t>
  </si>
  <si>
    <t>Porcentaje de la composición societaria correspondiente a paraísos fiscales al 31 de diciembre del ejercicio declarado que sí ha sido informada</t>
  </si>
  <si>
    <t>840</t>
  </si>
  <si>
    <t>INFORMACIÓN RELACIONADA POR RESULTADOS OBTENIDOS DENTRO Y FUERA DE ZEDESs</t>
  </si>
  <si>
    <t xml:space="preserve"> ¿Contribuyente declarante es administrador u operador de ZEDE?</t>
  </si>
  <si>
    <t>841</t>
  </si>
  <si>
    <t>INFORMACIÓN RELACIONADA POR RESULTADOS OBTENIDOS DENTRO Y FUERA DE ZEDES</t>
  </si>
  <si>
    <t>Aplicable a territorio ZEDE</t>
  </si>
  <si>
    <t>Aplicable a territorio fuera de ZEDE</t>
  </si>
  <si>
    <t>842</t>
  </si>
  <si>
    <t>843</t>
  </si>
  <si>
    <t>844</t>
  </si>
  <si>
    <t>845</t>
  </si>
  <si>
    <t>Utilidad a reinvertir y capitalizar (sujeta legalmente a reducción de la tarifa)</t>
  </si>
  <si>
    <t>846</t>
  </si>
  <si>
    <t>847</t>
  </si>
  <si>
    <t xml:space="preserve">Saldo utilidad gravable </t>
  </si>
  <si>
    <t>848</t>
  </si>
  <si>
    <t>849</t>
  </si>
  <si>
    <t>Para el período fiscal seleccionado, ¿se constituye en una sociedad que cumple la condición para el beneficio de rebaja en la tarifa por reinversión de utilidades (detalle tipo)?</t>
  </si>
  <si>
    <t>033</t>
  </si>
  <si>
    <t>Para el período fiscal seleccionado, ¿se constituye en una sociedad exportadora habitual (octavo artículo innumerado a continuación del art. 7 del RLRTI), que cumple las condiciones para el beneficio de rebaja en la tarifa de impuesto a la renta (segundo artículo innumerado a continuación del art. 37.1 de la LRTI)? Nota: El beneficio tributario no aplica para las actividades petroleras ni de recursos no renovables.</t>
  </si>
  <si>
    <t>034</t>
  </si>
  <si>
    <t>Composicion</t>
  </si>
  <si>
    <t>%</t>
  </si>
  <si>
    <t>Tarifa</t>
  </si>
  <si>
    <t>¿Tiene derecho a la reducción de tarifa por reinversión de utilidades en proyectos deportivos, culturales, investigación científica responsable o desarrollo tecnológico acreditados por la SENESCYT?</t>
  </si>
  <si>
    <t>046</t>
  </si>
  <si>
    <t>Porcentaje de reducción porcentual de tarifa aplicable en proyectos deportivos, culturales, investigación científica responsable o desarrollo tecnológico acreditados por la SENESCYT</t>
  </si>
  <si>
    <t>047</t>
  </si>
  <si>
    <t>Exterior</t>
  </si>
  <si>
    <t xml:space="preserve">¿Es una empresa existente con nuevas inversiones productivas que genera empleo neto y debe aplicar la proporcionalidad del Impuesto a la Renta? </t>
  </si>
  <si>
    <t>037</t>
  </si>
  <si>
    <t xml:space="preserve">Porcentaje de reducción de tarifa aplicable en el caso de empresas existentes con nuevas inversiones productivas  que genera empleo neto </t>
  </si>
  <si>
    <t>038</t>
  </si>
  <si>
    <t>Base</t>
  </si>
  <si>
    <t>Impuesto causado</t>
  </si>
  <si>
    <t>¿Es una empresa existente con nuevas inversiones productivas que genera empleo neto con autorización del CEPAI para una reducción de tarifa de Impuesto a la Renta superior a 10%?</t>
  </si>
  <si>
    <t>049</t>
  </si>
  <si>
    <t>A reinversion</t>
  </si>
  <si>
    <t>Número de Resolución de autorización del CEPAI para una reducción de tarifa superior a 10 puntos porcentuales</t>
  </si>
  <si>
    <t>050</t>
  </si>
  <si>
    <t>Diferencia</t>
  </si>
  <si>
    <t>Porcentaje de reducción de tarifa superior a 10 puntos porcentuales aplicable en el caso de empresas existentes con nuevas inversiones productivas que genera empleo neto con autorización del CEPAI</t>
  </si>
  <si>
    <t>051</t>
  </si>
  <si>
    <t xml:space="preserve">Total impuesto causado </t>
  </si>
  <si>
    <t>850</t>
  </si>
  <si>
    <t xml:space="preserve">¿Tiene derecho a la exoneración del impuesto a la renta para entidades del sector financiero popular y solidario resultantes de procesos de fusión de los segmentos distintos a los dos últimos? </t>
  </si>
  <si>
    <t>039</t>
  </si>
  <si>
    <t>Porcentaje de la relación entre el activo total de la entidad de menor tamaño respecto al activo total de la entidad absorbente</t>
  </si>
  <si>
    <t>040</t>
  </si>
  <si>
    <t>(-) Exoneración del impuesto a la renta para las entidades del sector financiero popular y solidario resultantes de procesos de fusión de los segmentos distintos a los dos últimos</t>
  </si>
  <si>
    <t>041</t>
  </si>
  <si>
    <t xml:space="preserve">Saldo del anticipo pendiente de pago (traslade campo 876 declaración período anterior) </t>
  </si>
  <si>
    <t>800</t>
  </si>
  <si>
    <t xml:space="preserve"> anticipo determinado correspondiente al ejercicio fiscal declarado (traslade campo 879 declaración período  anterior) </t>
  </si>
  <si>
    <t>851</t>
  </si>
  <si>
    <t>(=) Rebaja del saldo del anticipo - decreto ejecutivo no. 210 (aplica para únicamente para el ejercicio 2017)</t>
  </si>
  <si>
    <t>852</t>
  </si>
  <si>
    <t>(=) Anticipo reducido correspondiente al ejercicio fiscal declarado (aplica para únicamente para el ejercicio 2017)                                                   (851-852)</t>
  </si>
  <si>
    <t>853</t>
  </si>
  <si>
    <t xml:space="preserve">(=) Impuesto a la renta causado mayor al anticipo reducido                                                                                                                                                            </t>
  </si>
  <si>
    <t>854</t>
  </si>
  <si>
    <t>Impuesto causado mayor que anticipo</t>
  </si>
  <si>
    <t>(=) Crédito tributario generado por anticipo</t>
  </si>
  <si>
    <t>855</t>
  </si>
  <si>
    <t>(+) Saldo del anticipo pendiente de pago</t>
  </si>
  <si>
    <t>856</t>
  </si>
  <si>
    <t>Saldo a favor (Impuesto por pagar)</t>
  </si>
  <si>
    <t>(-) Retenciones en la fuente que le realizaron en el ejercicio fiscal</t>
  </si>
  <si>
    <t>857</t>
  </si>
  <si>
    <t>(-) Retenciones por dividendos anticipados</t>
  </si>
  <si>
    <t>858</t>
  </si>
  <si>
    <t>(-) Retenciones por ingresos provenientes del exterior con derecho a crédito tributario</t>
  </si>
  <si>
    <t>859</t>
  </si>
  <si>
    <t>m</t>
  </si>
  <si>
    <t>(-) Anticipo de impuesto a la renta pagado por espectáculos públicos</t>
  </si>
  <si>
    <t>860</t>
  </si>
  <si>
    <t>(-) Crédito tributario de años anteriores</t>
  </si>
  <si>
    <t>861</t>
  </si>
  <si>
    <t>(-) CRÉDITO TRIBUTARIO GENERADO POR IMPUESTO A LA SALIDA DE DIVISAS</t>
  </si>
  <si>
    <t>Generado en el ejercicio fiscal declarado</t>
  </si>
  <si>
    <t>862</t>
  </si>
  <si>
    <t>Generado en ejercicios fiscales anteriores</t>
  </si>
  <si>
    <t>863</t>
  </si>
  <si>
    <t>¿Tiene derecho a la exoneración del pago del saldo del Impuesto a la Renta del ejercicio fiscal 2015 dispuesta en la Ley Orgánica de Solidaridad y de Corresponsabilidad Ciudadana para la Reconstrucción y Reactivación de las Zonas Afectadas?</t>
  </si>
  <si>
    <t>042</t>
  </si>
  <si>
    <t>(-) Exoneración del pago del saldo del impuesto a la renta del ejercicio fiscal 2015 dispuesta en la Ley Orgánica de Solidaridad y de Corresponsabilidad Ciudadana para la Reconstrucción y Reactivación de las Zonas Afectadas.</t>
  </si>
  <si>
    <t>043</t>
  </si>
  <si>
    <t>¿Tiene derecho a la reducción de 10% del Impuesto a la Renta a pagar del ejercicio fiscal 2019 para contribuyentes domiciliados a septiembre de 2019 cuya actividad económica principal sea la agrícola, ganadera, agroindustrial y/o turismo en provincias afectadas por la paralización?</t>
  </si>
  <si>
    <t>044</t>
  </si>
  <si>
    <t>(-) Reducción de 10% del Impuesto a la Renta del ejercicio fiscal 2019 para contribuyentes domiciliados a septiembre de 2019 cuya actividad económica principal sea la agrícola, ganadera, agroindustrial y/o turismo en las provincias afectadas por la paralización</t>
  </si>
  <si>
    <t>045</t>
  </si>
  <si>
    <t>(-) Valor del beneficio en impuesto de una sociedad que dispone de un contrato de inversión con estabilidad en la tarifa de Impuesto a la Renta, de acuerdo a lo señalado en el COPCI</t>
  </si>
  <si>
    <t>048</t>
  </si>
  <si>
    <t>Subtotal impuesto a pagar</t>
  </si>
  <si>
    <t>865</t>
  </si>
  <si>
    <t>Subtotal saldo a favor</t>
  </si>
  <si>
    <t>866</t>
  </si>
  <si>
    <t>(+) Impuesto a la renta único (a partir del ejercicio 2015 registre la sumatoria de los valores pagados mensualmente por concepto de impuesto único)</t>
  </si>
  <si>
    <t>867</t>
  </si>
  <si>
    <t xml:space="preserve">(-) Crédito tributario para la liquidación del impuesto a la renta único (a partir del ejercicio 2015) </t>
  </si>
  <si>
    <t>868</t>
  </si>
  <si>
    <t>Impuesto a la renta a pagar</t>
  </si>
  <si>
    <t>869</t>
  </si>
  <si>
    <t>Saldo a favor contribuyente</t>
  </si>
  <si>
    <t>870</t>
  </si>
  <si>
    <t>RESUMEN FINANCIERO (INFORMATIVO)</t>
  </si>
  <si>
    <t xml:space="preserve">Ingresos Operacionales </t>
  </si>
  <si>
    <t>(-) Costos Operacionales</t>
  </si>
  <si>
    <t xml:space="preserve">(=) Utilidad Bruta </t>
  </si>
  <si>
    <t>1025</t>
  </si>
  <si>
    <t xml:space="preserve">(-) Gastos Operacionales </t>
  </si>
  <si>
    <t>1030</t>
  </si>
  <si>
    <t xml:space="preserve">(=) Utilidad Operacional </t>
  </si>
  <si>
    <t>1040</t>
  </si>
  <si>
    <t>(+) Ingresos No Operacionales</t>
  </si>
  <si>
    <t>(-) Gastos Financieros y Otros gastos no operacionales</t>
  </si>
  <si>
    <t>1055</t>
  </si>
  <si>
    <t xml:space="preserve">(=) Utilidad antes de Participación a trabajadores </t>
  </si>
  <si>
    <t>1065</t>
  </si>
  <si>
    <t>(=) Utilidad antes de Impuesto a la Renta (1065 - 803)</t>
  </si>
  <si>
    <t>1075</t>
  </si>
  <si>
    <t>(-) Impuesto a la Renta Causado</t>
  </si>
  <si>
    <t>(=) Utilidad después de Impuesto a la Renta (1075 - 850)</t>
  </si>
  <si>
    <t>ANTICIPO (PRÓXIMO AÑO)</t>
  </si>
  <si>
    <t>ANTICIPO DE IMPUESTO A LA RENTA PRÓXIMO AÑO</t>
  </si>
  <si>
    <r>
      <t xml:space="preserve">Anticipo calculado próximo año </t>
    </r>
    <r>
      <rPr>
        <sz val="9"/>
        <color indexed="10"/>
        <rFont val="Calibri"/>
        <family val="2"/>
      </rPr>
      <t>(Informativo a partir del ejercicio fiscal 2019)</t>
    </r>
  </si>
  <si>
    <t>871</t>
  </si>
  <si>
    <t>(-) Exoneraciones y rebajas al anticipo</t>
  </si>
  <si>
    <t>872</t>
  </si>
  <si>
    <t>(+) Otros conceptos</t>
  </si>
  <si>
    <t>873</t>
  </si>
  <si>
    <t>Anticipo determinado próximo año</t>
  </si>
  <si>
    <t>879</t>
  </si>
  <si>
    <t>OTRO RESULTADO INTEGRAL DEL PERIODO (INFORMATIVO)</t>
  </si>
  <si>
    <t>GANANCIAS Y PERDIDAS POR REVALUACIONES</t>
  </si>
  <si>
    <t>880</t>
  </si>
  <si>
    <t>881</t>
  </si>
  <si>
    <t>882</t>
  </si>
  <si>
    <t>Ganancias y pérdidas por inversiones en instrumentos de patrimonio medidos a valor razonable con cambios en otro resultado integral</t>
  </si>
  <si>
    <t>883</t>
  </si>
  <si>
    <t>Ganancias y pérdidas por la conversión de estados financieros de un negocio en el extranjero</t>
  </si>
  <si>
    <t>884</t>
  </si>
  <si>
    <t>Ganancias y pérdidas actuariales</t>
  </si>
  <si>
    <t>885</t>
  </si>
  <si>
    <t>886</t>
  </si>
  <si>
    <t>887</t>
  </si>
  <si>
    <t xml:space="preserve">GASTO (INGRESO) POR IMPUESTO A LA RENTA DEL PERIODO (INFORMATIVO) </t>
  </si>
  <si>
    <t>Gasto (ingreso) por impuesto a la renta corriente</t>
  </si>
  <si>
    <t>888</t>
  </si>
  <si>
    <t>Gasto (ingreso) por impuesto a la renta diferido</t>
  </si>
  <si>
    <t>889</t>
  </si>
  <si>
    <t>TOTALES</t>
  </si>
  <si>
    <t>Pago previo (Informativo)</t>
  </si>
  <si>
    <t>890</t>
  </si>
  <si>
    <t>DETALLE DE IMPUTACIÓN AL PAGO (PARA DECLARACIONES SUSTITUTIVAS)</t>
  </si>
  <si>
    <t>Interés</t>
  </si>
  <si>
    <t>897</t>
  </si>
  <si>
    <t>Impuesto</t>
  </si>
  <si>
    <t>898</t>
  </si>
  <si>
    <t>Multa</t>
  </si>
  <si>
    <t>899</t>
  </si>
  <si>
    <t>VALORES A PAGAR Y FORMAS DE PAGO (LUEGO DE IMPUTACIÓN AL PAGO EN DECLARACIONES SUSTITUTIVAS)</t>
  </si>
  <si>
    <t>TOTAL IMPUESTO A PAGAR</t>
  </si>
  <si>
    <t>902</t>
  </si>
  <si>
    <t xml:space="preserve">Interés por mora </t>
  </si>
  <si>
    <t>903</t>
  </si>
  <si>
    <t xml:space="preserve">Multa </t>
  </si>
  <si>
    <t>904</t>
  </si>
  <si>
    <t>TOTAL PAGADO</t>
  </si>
  <si>
    <t>999</t>
  </si>
  <si>
    <t xml:space="preserve">A residentes o establecidas en Ecuador </t>
  </si>
  <si>
    <t xml:space="preserve">A no residentes ni establecidas en Ecuador </t>
  </si>
  <si>
    <t>TOTAL COSTOS</t>
  </si>
  <si>
    <t>Incentivos ley de solidaridad (deducción por inversiones nuevas, exoneración para ifis y compensación por el exceso de las contribuciones solidarias) trasladar la porción de los valores declarados en la casilla 810</t>
  </si>
  <si>
    <t>Tiene Empleados</t>
  </si>
  <si>
    <t>(-) Dividendos exentos  y efectos por método de participación ( valor patrimonial proporcional)                campos 6024+6026+6132)</t>
  </si>
  <si>
    <t>NO</t>
  </si>
  <si>
    <t>(-) Otras rentas exentas e ingresos no objeto de iImpuesto a la Renta</t>
  </si>
  <si>
    <t>(-) Deducciones adicionales (incluye incentivos de la ley de solidaridad)</t>
  </si>
  <si>
    <t xml:space="preserve">(=) Impuesto a la renta causado mayor al anticipo reducido                                                                                                                                                                   (850-853) </t>
  </si>
  <si>
    <t>(=) Crédito tributario generado por anticipo (en régimen general aplica para ejercicios anteriores al 2010)</t>
  </si>
  <si>
    <t>(-) Exoneración y crédito tributario por leyes especiales</t>
  </si>
  <si>
    <t>864</t>
  </si>
  <si>
    <t>Anticipo calculado próximo año sin exoneraciones ni rebajas</t>
  </si>
  <si>
    <t>Anticipo determinado próximo año                                                                                          874+875+876</t>
  </si>
  <si>
    <t>ANTICIPO A PAGAR</t>
  </si>
  <si>
    <t>Primera cuota</t>
  </si>
  <si>
    <t>874</t>
  </si>
  <si>
    <t>segunda cuota</t>
  </si>
  <si>
    <t>875</t>
  </si>
  <si>
    <t>Saldo a liquidarse en declaración próximo año</t>
  </si>
  <si>
    <t>876</t>
  </si>
  <si>
    <t>GNANCIAS Y PERDIDAS POR REVALUACIONES</t>
  </si>
  <si>
    <t>XXXXXX</t>
  </si>
  <si>
    <t>PRUEBA DE PRECISION MATEMATICA DE LA APLICACION:</t>
  </si>
  <si>
    <t>Diferencia de caja y equivalentes entre los saldos</t>
  </si>
  <si>
    <t xml:space="preserve">   obtenidos del flujo de efectivo y el balance</t>
  </si>
  <si>
    <t>Diferencia entre efectivo neto de operaciones en el</t>
  </si>
  <si>
    <t xml:space="preserve">  flujo de efectivo y la reconcil. del flujo de caja</t>
  </si>
  <si>
    <t xml:space="preserve">   =========</t>
  </si>
  <si>
    <t xml:space="preserve">   _________</t>
  </si>
  <si>
    <t>HOJA DE BALANCE - ACTIVOS</t>
  </si>
  <si>
    <t>ACTIVOS CORRIENTES:</t>
  </si>
  <si>
    <t>Caja y equivalentes de caja</t>
  </si>
  <si>
    <t>Inversiones a corto plazo</t>
  </si>
  <si>
    <t>Cuentas por Cobrar comerciales</t>
  </si>
  <si>
    <t>Provisión para cuentas dudosas ***</t>
  </si>
  <si>
    <t>Inventarios</t>
  </si>
  <si>
    <t>Provision para inventarios obsoletos</t>
  </si>
  <si>
    <t>Gastos prepagados</t>
  </si>
  <si>
    <t>Otras cuentas por cobrar</t>
  </si>
  <si>
    <t>Otros activos corrientes</t>
  </si>
  <si>
    <t>Total activos corrientes</t>
  </si>
  <si>
    <t>CUENTAS POR COBRAR LARGO PLAZO</t>
  </si>
  <si>
    <t>PROPIEDADES Y EQUIPO:</t>
  </si>
  <si>
    <t>Saldo inicial</t>
  </si>
  <si>
    <t>XXXXXXXXX</t>
  </si>
  <si>
    <t>Adiciones del año</t>
  </si>
  <si>
    <t>Precio de venta ***</t>
  </si>
  <si>
    <t>Utilidad (pérdida) en venta</t>
  </si>
  <si>
    <t>Revalorización neta del año</t>
  </si>
  <si>
    <t>Saldo final</t>
  </si>
  <si>
    <t>INTANGIBLES Y OTROS ACTIVOS:</t>
  </si>
  <si>
    <t>Amortización del año - costo de ventas ***</t>
  </si>
  <si>
    <t>INVERSIONES EN COMPAÑIAS RELACIONADAS:</t>
  </si>
  <si>
    <t>Inversiones en efectivo durante el año</t>
  </si>
  <si>
    <t>Incremento en el valor del capital en el año</t>
  </si>
  <si>
    <t>Dividendos en efectivo recibidos ***</t>
  </si>
  <si>
    <t>Ganancia (pérdida) en venta</t>
  </si>
  <si>
    <t>OTROS ACTIVOS NO CORRIENTES:</t>
  </si>
  <si>
    <t>Amortización del año ***</t>
  </si>
  <si>
    <t>TOTAL ACTIVOS</t>
  </si>
  <si>
    <t>PASIVOS CORRIENTES:</t>
  </si>
  <si>
    <t>Obligaciones por pagar a bancos</t>
  </si>
  <si>
    <t>Porción corriente de deuda a largo plazo</t>
  </si>
  <si>
    <t>Otros préstamos por pagar</t>
  </si>
  <si>
    <t>Cuentas por pagar</t>
  </si>
  <si>
    <t>Otras cuentas por pagar</t>
  </si>
  <si>
    <t>Anticipo de clientes</t>
  </si>
  <si>
    <t>Intereses por pagar</t>
  </si>
  <si>
    <t>Participación trabajadores por pagar</t>
  </si>
  <si>
    <t>Impuesto a la renta por pagar</t>
  </si>
  <si>
    <t>Impuestos diferidos por pagar</t>
  </si>
  <si>
    <t>Pasivos acumulados</t>
  </si>
  <si>
    <t>Total pasivos corrientes</t>
  </si>
  <si>
    <t>DEUDA A LARGO PLAZO:</t>
  </si>
  <si>
    <t>Deudas a largo plazo contratadas en el periodo</t>
  </si>
  <si>
    <t>Transferencia a porción corriente</t>
  </si>
  <si>
    <t>PROVISION PARA JUBILACION PATRONAL:</t>
  </si>
  <si>
    <t>Provisión del año</t>
  </si>
  <si>
    <t>Pagos a ex-empleados ***</t>
  </si>
  <si>
    <t>INGRESOS DIFERIDOS:</t>
  </si>
  <si>
    <t>Incrementos durante el año</t>
  </si>
  <si>
    <t>Ingresos diferidos realizados en el año</t>
  </si>
  <si>
    <t>APORTES PARA FUTURAS CAPITALIZACIONES:</t>
  </si>
  <si>
    <t>Aportes en el periodo</t>
  </si>
  <si>
    <t>Transferencia a capital social ***</t>
  </si>
  <si>
    <t>CAPITAL SOCIAL:</t>
  </si>
  <si>
    <t>Capitalizaciones</t>
  </si>
  <si>
    <t>Transferencia desde aportes futuras capitalizaciones</t>
  </si>
  <si>
    <t>Transferencia desde utilidades retenidas</t>
  </si>
  <si>
    <t>Transferencia desde reserva revalor. patrimonio</t>
  </si>
  <si>
    <t>Transferencia desde dividen. acciones recibidos</t>
  </si>
  <si>
    <t>Transferencia desde reserva legal</t>
  </si>
  <si>
    <t>RESERVA REVALORIZACION DEL PATRIMONIO:</t>
  </si>
  <si>
    <t>Revalorización del año</t>
  </si>
  <si>
    <t>Ajustes</t>
  </si>
  <si>
    <t>Trasferencia a capital social ***</t>
  </si>
  <si>
    <t>RESERVA LEGAL:</t>
  </si>
  <si>
    <t>Apropiaciones del año</t>
  </si>
  <si>
    <t>Transferencias a capital social ***</t>
  </si>
  <si>
    <t>Transferencias de (a) utilidades retenidas</t>
  </si>
  <si>
    <t>UTILIDADES RETENIDAS (PERDIDA)</t>
  </si>
  <si>
    <t>INGRESOS Y UTILIDADES RETENIDAS</t>
  </si>
  <si>
    <t xml:space="preserve">              </t>
  </si>
  <si>
    <t xml:space="preserve">      </t>
  </si>
  <si>
    <t>VENTAS NETAS</t>
  </si>
  <si>
    <t>UTILIDAD BRUTA</t>
  </si>
  <si>
    <t>GASTOS DE ADMINISTRACION Y VENTA</t>
  </si>
  <si>
    <t>RESULTADO DE OPERACIONES</t>
  </si>
  <si>
    <t>OTROS GASTOS (INGRESOS):</t>
  </si>
  <si>
    <t>Intereses pagados</t>
  </si>
  <si>
    <t>Intereses ganados ***</t>
  </si>
  <si>
    <t>Comisiones ganadas ***</t>
  </si>
  <si>
    <t>Pérdida (ganancia) en venta de propiedades</t>
  </si>
  <si>
    <t>Pérdida (ganancia) en venta de inversiones</t>
  </si>
  <si>
    <t>Pérdida (ganan.) en venta de intangibles y otros activos</t>
  </si>
  <si>
    <t>Provisión pérdida valor de inversiones</t>
  </si>
  <si>
    <t>Pérdida (ganancia) en cambio diferida realizada</t>
  </si>
  <si>
    <t>Dividendos recibidos ***</t>
  </si>
  <si>
    <t>Ganancia de compañías relacionadas</t>
  </si>
  <si>
    <t>Otros gastos (ingresos), netos</t>
  </si>
  <si>
    <t>Total</t>
  </si>
  <si>
    <t>UTILIDAD ANTES PARTICIPACION TRABAJADORES</t>
  </si>
  <si>
    <t>E IMPUESTO A LA RENTA</t>
  </si>
  <si>
    <t>MENOS:</t>
  </si>
  <si>
    <t>Participación trabajadores</t>
  </si>
  <si>
    <t>Impuesto a la renta corrientes</t>
  </si>
  <si>
    <t>Impuestos diferidos</t>
  </si>
  <si>
    <t>GANANCIA (PERDIDA) NETA ANTES INTERESES MINORITARIOS</t>
  </si>
  <si>
    <t>UTILIDAD (PERDIDA) NETA</t>
  </si>
  <si>
    <t>UTILIDADES RETENIDAS, INICIO DEL AÑO</t>
  </si>
  <si>
    <t>TOTAL</t>
  </si>
  <si>
    <t>Dividendos efectivos</t>
  </si>
  <si>
    <t>Transferencia a (de) reserva legal</t>
  </si>
  <si>
    <t>Transferencia a (de) reserva especial</t>
  </si>
  <si>
    <t>Otros gastos (ingresos)</t>
  </si>
  <si>
    <t>UTILIDADES RETENIDAS, FIN DEL AÑO</t>
  </si>
  <si>
    <t>ESTADO DE FLUJOS DE EFECTIVO</t>
  </si>
  <si>
    <t>FLUJOS DE CAJA DE (EN) ACTIVIDADES DE OPERACION:</t>
  </si>
  <si>
    <t>Efectivo recibido de clientes</t>
  </si>
  <si>
    <t>Efectivo pagado a proveedores y empleados</t>
  </si>
  <si>
    <t>Intereses recibidos</t>
  </si>
  <si>
    <t>Comisiones recibidas</t>
  </si>
  <si>
    <t>Ganancia (pérdida) en cambio diferida realizada</t>
  </si>
  <si>
    <t>Dividendos recibidos</t>
  </si>
  <si>
    <t>Otros ingresos (gastos), netos</t>
  </si>
  <si>
    <t>Impuesto a la renta corriente</t>
  </si>
  <si>
    <t>Efectivo neto de (en) actividades de operación</t>
  </si>
  <si>
    <t>FLUJOS DE CAJA DE (EN) ACTIVIDADES DE INVERSION:</t>
  </si>
  <si>
    <t>Adiciones de propiedades y equipos, netos de ventas</t>
  </si>
  <si>
    <t>Adiciones de intangibles y otros activos, netos de ventas</t>
  </si>
  <si>
    <t>Inversiones en acciones, netos de ventas</t>
  </si>
  <si>
    <t>Inversiones en compañías relacionadas, neto de ventas</t>
  </si>
  <si>
    <t>Otros activos no corrientes</t>
  </si>
  <si>
    <t>Efectivo neto de (en) actividades de inversión</t>
  </si>
  <si>
    <t>FLUJOS DE CAJA DE (EN) ACTIVIDADES DE FINANCIAMIENTO:</t>
  </si>
  <si>
    <t>Increm. (decrem.) en oblig. por pagar a bancos</t>
  </si>
  <si>
    <t>Increm. (decrem.) en otros préstamos por pagar</t>
  </si>
  <si>
    <t>Deudas a largo plazo contratadas en el período</t>
  </si>
  <si>
    <t>Pagos de deudas a largo plazo</t>
  </si>
  <si>
    <t>Aportes para futuras capitalizaciones</t>
  </si>
  <si>
    <t>Decremento (increm.) en inversiones a corto plazo</t>
  </si>
  <si>
    <t>Dividendos pagados en efectivo a los accionistas</t>
  </si>
  <si>
    <t>Efectivo neto de (en) actividades de financiamiento</t>
  </si>
  <si>
    <t>CAJA Y EQUIVALENTES DE CAJA:</t>
  </si>
  <si>
    <t>Incremento (decremento) neto durante el año</t>
  </si>
  <si>
    <t>Saldo al inicio del año</t>
  </si>
  <si>
    <t>FIN DEL AÑO</t>
  </si>
  <si>
    <t>RECONCILIACION DE UTILIDAD NETA CON</t>
  </si>
  <si>
    <t>EFECTIVO NETO UTILIZADO EN ACTIVIDADES DE OPERACION</t>
  </si>
  <si>
    <t>Ajustes para reconciliar la utilidad neta</t>
  </si>
  <si>
    <t xml:space="preserve">  con efectivo neto usado en flujos de operación:</t>
  </si>
  <si>
    <t xml:space="preserve">  Amortizacion de Intangibles y otros activos</t>
  </si>
  <si>
    <t xml:space="preserve">  Amortización de otros activos no corrientes</t>
  </si>
  <si>
    <t xml:space="preserve">  Jubilación patronal, neta de pagos</t>
  </si>
  <si>
    <t xml:space="preserve">  Provisión para cuentas dudosas</t>
  </si>
  <si>
    <t xml:space="preserve">  Provisión para inventarios obsoletos</t>
  </si>
  <si>
    <t xml:space="preserve">  Provisión para pérdida de valor de inversiones</t>
  </si>
  <si>
    <t xml:space="preserve">  Ganancia en cambio no realizada</t>
  </si>
  <si>
    <t xml:space="preserve">  Pérdida (ganancia) en venta de propiedades</t>
  </si>
  <si>
    <t xml:space="preserve">  Pérdida (Ganancia) en venta de otros activos</t>
  </si>
  <si>
    <t xml:space="preserve">  Pérdida (ganancia) en venta de inversiones</t>
  </si>
  <si>
    <t xml:space="preserve">  Pérdida (ganancia) en venta de inversiones en</t>
  </si>
  <si>
    <t xml:space="preserve">    compañías relacionadas</t>
  </si>
  <si>
    <t xml:space="preserve">  Increm. en el valor del patrim. de cías. relacionadas,</t>
  </si>
  <si>
    <t xml:space="preserve">    neta de dividendos recibidos</t>
  </si>
  <si>
    <t xml:space="preserve">  Otros créditos (cargos) a utilidades retenidas</t>
  </si>
  <si>
    <t>REI</t>
  </si>
  <si>
    <t>Anticipos de dividendos</t>
  </si>
  <si>
    <t>Cambios en activos y pasivos:</t>
  </si>
  <si>
    <t xml:space="preserve">  Cuentas por cobrar comerciales</t>
  </si>
  <si>
    <t xml:space="preserve">  Inventarios</t>
  </si>
  <si>
    <t xml:space="preserve">  Gastos prepagados</t>
  </si>
  <si>
    <t xml:space="preserve">  Otras cuentas por cobrar</t>
  </si>
  <si>
    <t xml:space="preserve">  Otros activos corrientes</t>
  </si>
  <si>
    <t xml:space="preserve">  Cuentas por cobrar largo plazo</t>
  </si>
  <si>
    <t xml:space="preserve">  Cuentas por pagar</t>
  </si>
  <si>
    <t xml:space="preserve">  Otras cuentas por pagar</t>
  </si>
  <si>
    <t xml:space="preserve">  Anticipo de clientes</t>
  </si>
  <si>
    <t xml:space="preserve">  Intereses por pagar</t>
  </si>
  <si>
    <t xml:space="preserve">  Participación trabajadores por pagar</t>
  </si>
  <si>
    <t xml:space="preserve">  Impuesto a la renta corriente por pagar </t>
  </si>
  <si>
    <t xml:space="preserve">  Impuestos diferidos por pagar</t>
  </si>
  <si>
    <t xml:space="preserve">  Pasivos acumulados</t>
  </si>
  <si>
    <t>Total ajustes</t>
  </si>
  <si>
    <t>EFECTIVO NETO DE (EN) ACTIVIDADES DE OPERACION</t>
  </si>
  <si>
    <t>TOTAL PASIVOS y PATRIMONIO</t>
  </si>
  <si>
    <t>Depreciación del año</t>
  </si>
  <si>
    <t xml:space="preserve">  Depreciación de propiedades</t>
  </si>
  <si>
    <t>ACTIVOS BIOLOGICOS</t>
  </si>
  <si>
    <t>Credito tributario de Imp. Renta</t>
  </si>
  <si>
    <t>RAZÓN SOCIAL:</t>
  </si>
  <si>
    <t>P</t>
  </si>
  <si>
    <t>POSITIVO</t>
  </si>
  <si>
    <t>Dirección Comercial:</t>
  </si>
  <si>
    <t>N</t>
  </si>
  <si>
    <t>NEGATIVO</t>
  </si>
  <si>
    <t>No. Expediente</t>
  </si>
  <si>
    <t>D</t>
  </si>
  <si>
    <t>POSITIVO O NEGATIVO (DUAL)</t>
  </si>
  <si>
    <t>RUC:</t>
  </si>
  <si>
    <t>AÑO:</t>
  </si>
  <si>
    <t>ESTADO DE FLUJOS DE EFECTIVO POR EL MÉTODO DIRECTO</t>
  </si>
  <si>
    <t xml:space="preserve">SALDOS </t>
  </si>
  <si>
    <t>BALANCE</t>
  </si>
  <si>
    <t>CODIGO</t>
  </si>
  <si>
    <t>(En US$)</t>
  </si>
  <si>
    <r>
      <t xml:space="preserve">INCREMENTO NETO (DISMINUCIÓN) EN EL EFECTIVO Y EQUIVALENTES AL </t>
    </r>
    <r>
      <rPr>
        <b/>
        <strike/>
        <sz val="8"/>
        <rFont val="Verdana"/>
        <family val="2"/>
      </rPr>
      <t>DE</t>
    </r>
    <r>
      <rPr>
        <b/>
        <sz val="8"/>
        <rFont val="Verdana"/>
        <family val="2"/>
      </rPr>
      <t xml:space="preserve"> EFECTIVO, ANTES DEL EFECTO DE LOS CAMBIOS EN LA TASA DE CAMBIO</t>
    </r>
  </si>
  <si>
    <t>FLUJOS DE EFECTIVO PROCEDENTES DE (UTILIZADOS EN) ACTIVIDADES DE OPERACIÓN</t>
  </si>
  <si>
    <t>Clases de cobros por actividades de operación</t>
  </si>
  <si>
    <t xml:space="preserve">Cobros procedentes de las ventas de bienes y prestación de servicios </t>
  </si>
  <si>
    <t>Cobros procedentes de regalías, cuotas, comisiones y otros ingresos de actividades ordinarias</t>
  </si>
  <si>
    <t>Cobros procedentes de contratos mantenidos con propósitos de intermediación o para negociar</t>
  </si>
  <si>
    <t>Cobros procedentes de primas y prestaciones, anualidades y otros beneficios de pólizas suscritas</t>
  </si>
  <si>
    <t xml:space="preserve">Otros cobros por actividades de operación </t>
  </si>
  <si>
    <t>Clases de pagos por actvidades de operación</t>
  </si>
  <si>
    <t>Pagos a proveedores por el suministro de bienes y servicios</t>
  </si>
  <si>
    <t xml:space="preserve">Pagos procedentes de contratos mantenidos para intermediación o para negociar </t>
  </si>
  <si>
    <t>Pagos a y por cuenta de los empleados</t>
  </si>
  <si>
    <t>Pagos por primas y prestaciones, anualidades y otras obligaciones derivadas de las pólizas suscritas</t>
  </si>
  <si>
    <t>Otros pagos por actividades de operación</t>
  </si>
  <si>
    <t>Dividendos pagados</t>
  </si>
  <si>
    <t xml:space="preserve">Intereses recibidos </t>
  </si>
  <si>
    <t>Impuestos a las ganancias pagados</t>
  </si>
  <si>
    <t xml:space="preserve">Otras entradas (salidas) de efectivo </t>
  </si>
  <si>
    <t>FLUJOS DE EFECTIVO PROCEDENTES DE (UTILIZADOS EN) ACTIVIDADES DE INVERSIÓN</t>
  </si>
  <si>
    <t xml:space="preserve">Efectivo procedentes de la venta de acciones en subsidiarias u otros negocios </t>
  </si>
  <si>
    <t>Efectivo utilizado para adquirir acciones en subsidiarias u otros negocios para tener el control</t>
  </si>
  <si>
    <t>Efectivo utilizado en la compra de participaciones no controladoras</t>
  </si>
  <si>
    <t xml:space="preserve">Otros cobros por la venta de acciones o instrumentos de deuda de otras entidades </t>
  </si>
  <si>
    <t xml:space="preserve">Otros pagos para adquirir acciones o instrumentos de deuda de otras entidades </t>
  </si>
  <si>
    <t xml:space="preserve">Otros cobros por la venta de participaciones en negocios conjuntos </t>
  </si>
  <si>
    <t xml:space="preserve">Otros pagos para adquirir participaciones en negocios conjuntos </t>
  </si>
  <si>
    <t xml:space="preserve">Importes procedentes por la venta de propiedades, planta y equipo </t>
  </si>
  <si>
    <t xml:space="preserve">Adquisiciones de propiedades, planta y equipo </t>
  </si>
  <si>
    <t xml:space="preserve">Importes procedentes de ventas de activos intangibles </t>
  </si>
  <si>
    <t xml:space="preserve">Compras de activos intangibles </t>
  </si>
  <si>
    <t xml:space="preserve">Importes procedentes de otros activos a largo plazo </t>
  </si>
  <si>
    <t xml:space="preserve">Compras de otros activos a largo plazo </t>
  </si>
  <si>
    <t xml:space="preserve">Importes procedentes de subvenciones del gobierno </t>
  </si>
  <si>
    <t xml:space="preserve">Anticipos de efectivo efectuados a terceros </t>
  </si>
  <si>
    <t xml:space="preserve">Cobros procedentes del reembolso de anticipos y préstamos concedidos a terceros </t>
  </si>
  <si>
    <t>Pagos derivados de contratos de futuro, a término, de opciones y de permuta financiera</t>
  </si>
  <si>
    <t xml:space="preserve">Cobros procedentes de contratos de futuro, a término, de opciones y de permuta financiera </t>
  </si>
  <si>
    <t>Otras entradas (salidas) de efectivo</t>
  </si>
  <si>
    <t>FLUJOS DE EFECTIVO PROCEDENTES DE (UTILIZADOS EN) ACTIVIDADES DE FINANCIACIÓN</t>
  </si>
  <si>
    <t>Aporte en efectivo por aumento de capital</t>
  </si>
  <si>
    <t>Financiamiento por emisión de títulos valores</t>
  </si>
  <si>
    <t>Pagos por adquirir o rescatar las acciones de la entidad</t>
  </si>
  <si>
    <t xml:space="preserve">Financiación por préstamos a largo plazo </t>
  </si>
  <si>
    <t>Pagos de préstamos</t>
  </si>
  <si>
    <t xml:space="preserve">Pagos de pasivos por arrendamientos financieros </t>
  </si>
  <si>
    <r>
      <t xml:space="preserve">Dividendos </t>
    </r>
    <r>
      <rPr>
        <sz val="8"/>
        <rFont val="Verdana"/>
        <family val="2"/>
      </rPr>
      <t>pagados</t>
    </r>
  </si>
  <si>
    <r>
      <t xml:space="preserve">EFECTOS DE LA VARIACION EN LA TASA DE CAMBIO SOBRE EL EFECTIVO Y EQUIVALENTES AL </t>
    </r>
    <r>
      <rPr>
        <b/>
        <strike/>
        <sz val="8"/>
        <rFont val="Verdana"/>
        <family val="2"/>
      </rPr>
      <t>DE</t>
    </r>
    <r>
      <rPr>
        <b/>
        <sz val="8"/>
        <rFont val="Verdana"/>
        <family val="2"/>
      </rPr>
      <t xml:space="preserve"> EFECTIVO</t>
    </r>
  </si>
  <si>
    <t>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</si>
  <si>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</si>
  <si>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</si>
  <si>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</si>
  <si>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CONCILIACION ENTRE LA GANANCIA (PERDIDA) NETA Y LOS FLUJOS DE OPERACIÓN</t>
  </si>
  <si>
    <t xml:space="preserve">GANANCIA (PÉRDIDA) ANTES DE 15% A TRABAJADORES E IMPUESTO A LA RENTA </t>
  </si>
  <si>
    <t>AJUSTE POR PARTIDAS DISTINTAS AL EFECTIVO:</t>
  </si>
  <si>
    <t>Ajustes por gasto de depreciación y amortización</t>
  </si>
  <si>
    <t>Ajustes por gastos por deterioro (reversiones por deterioro) reconocidas en los resultados del periodo</t>
  </si>
  <si>
    <t>Pérdida (ganancia) de moneda extranjera no realizada</t>
  </si>
  <si>
    <t>Pérdidas en cambio de moneda extranjera</t>
  </si>
  <si>
    <t>Ajustes por gastos en provisiones</t>
  </si>
  <si>
    <t>Ajuste por participaciones no controladoras</t>
  </si>
  <si>
    <t>Ajuste por pagos basados en acciones</t>
  </si>
  <si>
    <t>Ajustes por ganancias (pérdidas) en valor razonable</t>
  </si>
  <si>
    <t>Ajustes por gasto por impuesto a la renta</t>
  </si>
  <si>
    <t>Ajustes por gasto por participación trabajadores</t>
  </si>
  <si>
    <t>Otros ajustes por partidas distintas al efectivo</t>
  </si>
  <si>
    <t>CAMBIOS EN ACTIVOS Y PASIVOS:</t>
  </si>
  <si>
    <t>(Incremento) disminución en cuentas por cobrar clientes</t>
  </si>
  <si>
    <t>(Incremento) disminución en otras cuentas por cobrar</t>
  </si>
  <si>
    <t>(Incremento) disminución en anticipos de proveedores</t>
  </si>
  <si>
    <t>(Incremento) disminución en inventarios</t>
  </si>
  <si>
    <t>(Incremento) disminución en otros activos</t>
  </si>
  <si>
    <t>Incremento  (disminución) en cuentas por pagar comerciales</t>
  </si>
  <si>
    <t>Incremento  (disminución) en otras cuentas por pagar</t>
  </si>
  <si>
    <t>Incremento  (disminución) en beneficios empleados</t>
  </si>
  <si>
    <t>Incremento  (disminución) en anticipos de clientes</t>
  </si>
  <si>
    <t>Incremento  (disminución) en otros pasivos</t>
  </si>
  <si>
    <t>Flujos de efectivo netos procedentes de (utilizados en) actividades de operación</t>
  </si>
  <si>
    <t>DECLARO QUE LOS DATOS QUE CONSTAN EN ESTOS ESTADOS FINANCIEROS SON EXACTOS Y VERDADEROS</t>
  </si>
  <si>
    <t>LOS ESTADOS FINANCIEROS ESTÁN ELABORADOS BAJO NORMAS INTERNACIONALES DE INFORMACIÓN FINANCIERA (NIC 1, PÁRRAFO 16)</t>
  </si>
  <si>
    <t>__________________________</t>
  </si>
  <si>
    <t>REPRESENTANTE LEGAL</t>
  </si>
  <si>
    <t>CONTADOR</t>
  </si>
  <si>
    <t>NOMBRE:</t>
  </si>
  <si>
    <t>CI / RUC:</t>
  </si>
  <si>
    <t>Según 101</t>
  </si>
  <si>
    <t>ORI</t>
  </si>
  <si>
    <t>95010201</t>
  </si>
  <si>
    <t>950105</t>
  </si>
  <si>
    <t>950108</t>
  </si>
  <si>
    <t>95010203</t>
  </si>
  <si>
    <t>950107</t>
  </si>
  <si>
    <t>950209</t>
  </si>
  <si>
    <t>950211</t>
  </si>
  <si>
    <t>950213</t>
  </si>
  <si>
    <t>950304</t>
  </si>
  <si>
    <t>950305</t>
  </si>
  <si>
    <t>950221</t>
  </si>
  <si>
    <t>9506</t>
  </si>
  <si>
    <t>9701</t>
  </si>
  <si>
    <t>9711</t>
  </si>
  <si>
    <t>9801</t>
  </si>
  <si>
    <t>9804</t>
  </si>
  <si>
    <t>9802</t>
  </si>
  <si>
    <t>9806</t>
  </si>
  <si>
    <t>9807</t>
  </si>
  <si>
    <t>9809</t>
  </si>
  <si>
    <t>9808</t>
  </si>
  <si>
    <t>9810</t>
  </si>
  <si>
    <t>95010101</t>
  </si>
  <si>
    <t>95010102</t>
  </si>
  <si>
    <t>95010103</t>
  </si>
  <si>
    <t>95010104</t>
  </si>
  <si>
    <t>95010105</t>
  </si>
  <si>
    <t>95010202</t>
  </si>
  <si>
    <t>95010204</t>
  </si>
  <si>
    <t>95010205</t>
  </si>
  <si>
    <t>950103</t>
  </si>
  <si>
    <t>950104</t>
  </si>
  <si>
    <t>950106</t>
  </si>
  <si>
    <t>950201</t>
  </si>
  <si>
    <t>950202</t>
  </si>
  <si>
    <t>950203</t>
  </si>
  <si>
    <t>950204</t>
  </si>
  <si>
    <t>950205</t>
  </si>
  <si>
    <t>950206</t>
  </si>
  <si>
    <t>950207</t>
  </si>
  <si>
    <t>950208</t>
  </si>
  <si>
    <t>950210</t>
  </si>
  <si>
    <t>950212</t>
  </si>
  <si>
    <t>950214</t>
  </si>
  <si>
    <t>950215</t>
  </si>
  <si>
    <t>950216</t>
  </si>
  <si>
    <t>950217</t>
  </si>
  <si>
    <t>950218</t>
  </si>
  <si>
    <t>950219</t>
  </si>
  <si>
    <t>950220</t>
  </si>
  <si>
    <t>950301</t>
  </si>
  <si>
    <t>950302</t>
  </si>
  <si>
    <t>950303</t>
  </si>
  <si>
    <t>950306</t>
  </si>
  <si>
    <t>950307</t>
  </si>
  <si>
    <t>950308</t>
  </si>
  <si>
    <t>950309</t>
  </si>
  <si>
    <t>950310</t>
  </si>
  <si>
    <t>950401</t>
  </si>
  <si>
    <t>9702</t>
  </si>
  <si>
    <t>9703</t>
  </si>
  <si>
    <t>9704</t>
  </si>
  <si>
    <t>9705</t>
  </si>
  <si>
    <t>9706</t>
  </si>
  <si>
    <t>9707</t>
  </si>
  <si>
    <t>9708</t>
  </si>
  <si>
    <t>9709</t>
  </si>
  <si>
    <t>9710</t>
  </si>
  <si>
    <t>9803</t>
  </si>
  <si>
    <t>9805</t>
  </si>
  <si>
    <t>96</t>
  </si>
  <si>
    <t>Diferencia entre totales de activos y pasivos + patrimonio</t>
  </si>
  <si>
    <t>SUPERINTENDENCIA DE COMPAÑIAS</t>
  </si>
  <si>
    <t>EJERCICIO FISCAL 2019</t>
  </si>
  <si>
    <t xml:space="preserve">PREPARADO POR: EDGAR OLEAS </t>
  </si>
  <si>
    <t>SI USTED REQUIERE ALGO ADICIONAL PUEDE COMUNICARSE CON NOSOTROS AL 026017934 O</t>
  </si>
  <si>
    <t xml:space="preserve"> AL CELULAR 0998708353 CON EDGAR PEREZ</t>
  </si>
  <si>
    <t>eperez@mach.com.ec</t>
  </si>
  <si>
    <t xml:space="preserve">ESTADO DE FLUJOS DE EFECTIVO PARA LA </t>
  </si>
  <si>
    <t>PASIVOS</t>
  </si>
  <si>
    <t>ACTIVOS</t>
  </si>
  <si>
    <t xml:space="preserve">COMFIRMACIÓN </t>
  </si>
  <si>
    <t>Transferencia a capital social</t>
  </si>
  <si>
    <t>Transferencia desde reserva por revaluación</t>
  </si>
  <si>
    <t>Transferencia a utilidades retenidas</t>
  </si>
  <si>
    <t>Transferencia a reserva legal</t>
  </si>
  <si>
    <t>OTROS RESULTADOS INTEGRALES</t>
  </si>
  <si>
    <t>Resultados del año</t>
  </si>
  <si>
    <t>Provisión pérdida valor de biológicos ***</t>
  </si>
  <si>
    <t>Otros***</t>
  </si>
  <si>
    <t>RESERVA FACULTATIVA Y OTRAS:</t>
  </si>
  <si>
    <t>Ganancia del año</t>
  </si>
  <si>
    <t>Transferencia de o a reserva facultativa y otras</t>
  </si>
  <si>
    <t xml:space="preserve">Diferencia entre el efectivo al final del periodo vs el efectivo </t>
  </si>
  <si>
    <t>del 2019</t>
  </si>
  <si>
    <t>CUENTAS POR PAGAR LARGO PLAZO</t>
  </si>
  <si>
    <t>Patrimonio</t>
  </si>
  <si>
    <t>Ingresos</t>
  </si>
  <si>
    <t>Costos</t>
  </si>
  <si>
    <t>Gastos</t>
  </si>
  <si>
    <t>Utilidad del ejercicio (patrimonio)</t>
  </si>
  <si>
    <t>2019</t>
  </si>
  <si>
    <t>2018</t>
  </si>
  <si>
    <t>Casillero 803</t>
  </si>
  <si>
    <t>Casillero 889</t>
  </si>
  <si>
    <t>TOTAL PASIVOS Y PATRIMONIO</t>
  </si>
  <si>
    <t>TOTAL PASIVOS</t>
  </si>
  <si>
    <t>Activos Corrientes</t>
  </si>
  <si>
    <t>Activos no corrientes</t>
  </si>
  <si>
    <t>Pasivos Corrientes</t>
  </si>
  <si>
    <t>Pasivos no corrientes</t>
  </si>
  <si>
    <t>Casillero 850</t>
  </si>
  <si>
    <t>Utilidad 101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</si>
</sst>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 #,##0.00_ ;_ * \-#,##0.00_ ;_ * &quot;-&quot;??_ ;_ @_ "/>
    <numFmt numFmtId="165" formatCode="_(* #,##0.00_);_(* \(#,##0.00\);_(* &quot;-&quot;??_);_(@_)"/>
    <numFmt numFmtId="166" formatCode="#,##0;\(#,##0\)"/>
    <numFmt numFmtId="167" formatCode="_(* #,##0_);_(* \(#,##0\);_(* &quot;-&quot;_);_(@_)"/>
    <numFmt numFmtId="168" formatCode="_(* #,##0.00_);_(* \(#,##0.00\);_(* &quot;-&quot;_);_(@_)"/>
    <numFmt numFmtId="169" formatCode="_-* #,##0_-;\-* #,##0_-;_-* &quot;-&quot;??_-;_-@_-"/>
  </numFmts>
  <fonts count="50">
    <font>
      <sz val="11"/>
      <color theme="1"/>
      <name val="Calibri"/>
      <family val="2"/>
      <scheme val="minor"/>
    </font>
    <font>
      <sz val="11"/>
      <color theme="1"/>
      <name val="Calibri"/>
      <family val="2"/>
      <scheme val="minor"/>
    </font>
    <font>
      <u/>
      <sz val="10"/>
      <color theme="10"/>
      <name val="Arial"/>
      <family val="2"/>
    </font>
    <font>
      <b/>
      <u/>
      <sz val="14"/>
      <color theme="10"/>
      <name val="Arial"/>
      <family val="2"/>
    </font>
    <font>
      <sz val="9"/>
      <color theme="1"/>
      <name val="Calibri"/>
      <family val="2"/>
      <scheme val="minor"/>
    </font>
    <font>
      <b/>
      <sz val="9"/>
      <color theme="0"/>
      <name val="Calibri"/>
      <family val="2"/>
      <scheme val="minor"/>
    </font>
    <font>
      <sz val="9"/>
      <name val="Calibri"/>
      <family val="2"/>
      <scheme val="minor"/>
    </font>
    <font>
      <b/>
      <sz val="9"/>
      <color theme="1"/>
      <name val="Calibri"/>
      <family val="2"/>
      <scheme val="minor"/>
    </font>
    <font>
      <b/>
      <sz val="9"/>
      <color rgb="FFFFFFFF"/>
      <name val="Calibri"/>
      <family val="2"/>
      <scheme val="minor"/>
    </font>
    <font>
      <sz val="10"/>
      <name val="Arial"/>
      <family val="2"/>
    </font>
    <font>
      <sz val="9"/>
      <color theme="0"/>
      <name val="Calibri"/>
      <family val="2"/>
      <scheme val="minor"/>
    </font>
    <font>
      <b/>
      <sz val="9"/>
      <name val="Calibri"/>
      <family val="2"/>
      <scheme val="minor"/>
    </font>
    <font>
      <sz val="9"/>
      <color rgb="FFFFFFFF"/>
      <name val="Calibri"/>
      <family val="2"/>
      <scheme val="minor"/>
    </font>
    <font>
      <sz val="9"/>
      <color rgb="FFFF0000"/>
      <name val="Calibri"/>
      <family val="2"/>
      <scheme val="minor"/>
    </font>
    <font>
      <sz val="9"/>
      <color indexed="10"/>
      <name val="Calibri"/>
      <family val="2"/>
    </font>
    <font>
      <b/>
      <sz val="14"/>
      <color theme="3"/>
      <name val="Calibri"/>
      <family val="2"/>
      <scheme val="minor"/>
    </font>
    <font>
      <b/>
      <sz val="10"/>
      <name val="Arial"/>
      <family val="2"/>
    </font>
    <font>
      <b/>
      <sz val="10"/>
      <color indexed="12"/>
      <name val="Arial"/>
      <family val="2"/>
    </font>
    <font>
      <sz val="10"/>
      <color indexed="12"/>
      <name val="Arial"/>
      <family val="2"/>
    </font>
    <font>
      <b/>
      <sz val="10"/>
      <color indexed="10"/>
      <name val="Arial"/>
      <family val="2"/>
    </font>
    <font>
      <b/>
      <sz val="10"/>
      <color rgb="FFFF0000"/>
      <name val="Arial"/>
      <family val="2"/>
    </font>
    <font>
      <sz val="10"/>
      <color theme="1"/>
      <name val="Arial"/>
      <family val="2"/>
    </font>
    <font>
      <b/>
      <sz val="10"/>
      <color theme="1"/>
      <name val="Arial"/>
      <family val="2"/>
    </font>
    <font>
      <sz val="10"/>
      <name val="Courier"/>
    </font>
    <font>
      <sz val="8"/>
      <name val="Verdana"/>
      <family val="2"/>
    </font>
    <font>
      <sz val="8"/>
      <name val="Arial"/>
      <family val="2"/>
    </font>
    <font>
      <b/>
      <sz val="8"/>
      <color indexed="10"/>
      <name val="Arial"/>
      <family val="2"/>
    </font>
    <font>
      <b/>
      <sz val="8"/>
      <name val="Verdana"/>
      <family val="2"/>
    </font>
    <font>
      <b/>
      <sz val="8"/>
      <name val="Arial"/>
      <family val="2"/>
    </font>
    <font>
      <sz val="12"/>
      <name val="Arial"/>
      <family val="2"/>
    </font>
    <font>
      <b/>
      <sz val="12"/>
      <name val="Verdana"/>
      <family val="2"/>
    </font>
    <font>
      <b/>
      <sz val="12"/>
      <color indexed="10"/>
      <name val="Arial"/>
      <family val="2"/>
    </font>
    <font>
      <b/>
      <strike/>
      <sz val="8"/>
      <name val="Verdana"/>
      <family val="2"/>
    </font>
    <font>
      <b/>
      <i/>
      <sz val="8"/>
      <name val="Verdana"/>
      <family val="2"/>
    </font>
    <font>
      <sz val="11"/>
      <name val="Arial"/>
      <family val="2"/>
    </font>
    <font>
      <b/>
      <sz val="11"/>
      <name val="Verdana"/>
      <family val="2"/>
    </font>
    <font>
      <b/>
      <sz val="11"/>
      <name val="Arial"/>
      <family val="2"/>
    </font>
    <font>
      <i/>
      <sz val="8"/>
      <name val="Verdana"/>
      <family val="2"/>
    </font>
    <font>
      <sz val="10"/>
      <name val="Verdana"/>
      <family val="2"/>
    </font>
    <font>
      <sz val="24"/>
      <name val="Eni 1"/>
    </font>
    <font>
      <sz val="10"/>
      <name val="Franklin Gothic Medium"/>
      <family val="2"/>
    </font>
    <font>
      <sz val="20"/>
      <name val="Franklin Gothic Medium"/>
      <family val="2"/>
    </font>
    <font>
      <sz val="22"/>
      <name val="Franklin Gothic Medium"/>
      <family val="2"/>
    </font>
    <font>
      <sz val="26"/>
      <name val="Arial"/>
      <family val="2"/>
    </font>
    <font>
      <sz val="26"/>
      <name val="Franklin Gothic Medium"/>
      <family val="2"/>
    </font>
    <font>
      <b/>
      <sz val="12"/>
      <name val="Arial"/>
      <family val="2"/>
    </font>
    <font>
      <u/>
      <sz val="8"/>
      <color theme="10"/>
      <name val="Arial"/>
      <family val="2"/>
    </font>
    <font>
      <u/>
      <sz val="12"/>
      <color theme="10"/>
      <name val="Arial"/>
      <family val="2"/>
    </font>
    <font>
      <b/>
      <sz val="14"/>
      <color theme="1"/>
      <name val="Arial"/>
      <family val="2"/>
    </font>
    <font>
      <b/>
      <sz val="14"/>
      <color rgb="FFFF0000"/>
      <name val="Arial"/>
      <family val="2"/>
    </font>
  </fonts>
  <fills count="17">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rgb="FFFFFFFF"/>
        <bgColor indexed="64"/>
      </patternFill>
    </fill>
    <fill>
      <patternFill patternType="solid">
        <fgColor rgb="FFCCECFF"/>
        <bgColor indexed="64"/>
      </patternFill>
    </fill>
    <fill>
      <patternFill patternType="solid">
        <fgColor theme="0" tint="-0.249977111117893"/>
        <bgColor indexed="64"/>
      </patternFill>
    </fill>
    <fill>
      <patternFill patternType="solid">
        <fgColor rgb="FFFFC000"/>
        <bgColor indexed="64"/>
      </patternFill>
    </fill>
    <fill>
      <patternFill patternType="solid">
        <fgColor rgb="FFFFCC66"/>
        <bgColor indexed="64"/>
      </patternFill>
    </fill>
    <fill>
      <patternFill patternType="solid">
        <fgColor rgb="FFFFFF00"/>
        <bgColor indexed="64"/>
      </patternFill>
    </fill>
    <fill>
      <patternFill patternType="solid">
        <fgColor theme="0"/>
        <bgColor indexed="27"/>
      </patternFill>
    </fill>
    <fill>
      <patternFill patternType="solid">
        <fgColor theme="0"/>
        <bgColor indexed="26"/>
      </patternFill>
    </fill>
    <fill>
      <patternFill patternType="solid">
        <fgColor theme="0" tint="-0.14999847407452621"/>
        <bgColor indexed="64"/>
      </patternFill>
    </fill>
    <fill>
      <patternFill patternType="solid">
        <fgColor theme="9" tint="0.39997558519241921"/>
        <bgColor indexed="64"/>
      </patternFill>
    </fill>
    <fill>
      <patternFill patternType="solid">
        <fgColor indexed="31"/>
        <bgColor indexed="64"/>
      </patternFill>
    </fill>
    <fill>
      <patternFill patternType="solid">
        <fgColor indexed="9"/>
        <bgColor indexed="64"/>
      </patternFill>
    </fill>
    <fill>
      <patternFill patternType="solid">
        <fgColor indexed="4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ck">
        <color indexed="64"/>
      </left>
      <right/>
      <top/>
      <bottom/>
      <diagonal/>
    </border>
    <border>
      <left/>
      <right style="thick">
        <color indexed="64"/>
      </right>
      <top/>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style="thin">
        <color indexed="64"/>
      </right>
      <top/>
      <bottom/>
      <diagonal/>
    </border>
    <border>
      <left/>
      <right style="thin">
        <color indexed="64"/>
      </right>
      <top/>
      <bottom/>
      <diagonal/>
    </border>
    <border>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 fillId="0" borderId="0"/>
    <xf numFmtId="37" fontId="23" fillId="0" borderId="0"/>
    <xf numFmtId="164" fontId="1" fillId="0" borderId="0" applyFont="0" applyFill="0" applyBorder="0" applyAlignment="0" applyProtection="0"/>
    <xf numFmtId="165" fontId="9" fillId="0" borderId="0" applyFont="0" applyFill="0" applyBorder="0" applyAlignment="0" applyProtection="0"/>
    <xf numFmtId="0" fontId="9" fillId="0" borderId="0"/>
    <xf numFmtId="0" fontId="46" fillId="0" borderId="0" applyNumberFormat="0" applyFill="0" applyBorder="0" applyAlignment="0" applyProtection="0">
      <alignment vertical="top"/>
      <protection locked="0"/>
    </xf>
  </cellStyleXfs>
  <cellXfs count="389">
    <xf numFmtId="0" fontId="0" fillId="0" borderId="0" xfId="0"/>
    <xf numFmtId="0" fontId="4" fillId="2" borderId="0" xfId="4" applyFont="1" applyFill="1" applyBorder="1" applyProtection="1">
      <protection hidden="1"/>
    </xf>
    <xf numFmtId="0" fontId="4" fillId="2" borderId="0" xfId="4" applyFont="1" applyFill="1" applyBorder="1" applyProtection="1">
      <protection locked="0"/>
    </xf>
    <xf numFmtId="0" fontId="6" fillId="4" borderId="1" xfId="4" applyFont="1" applyFill="1" applyBorder="1" applyProtection="1">
      <protection hidden="1"/>
    </xf>
    <xf numFmtId="49" fontId="4" fillId="5" borderId="1" xfId="4" applyNumberFormat="1" applyFont="1" applyFill="1" applyBorder="1" applyAlignment="1" applyProtection="1">
      <alignment horizontal="center"/>
      <protection hidden="1"/>
    </xf>
    <xf numFmtId="0" fontId="4" fillId="6" borderId="2" xfId="5" applyNumberFormat="1" applyFont="1" applyFill="1" applyBorder="1" applyAlignment="1" applyProtection="1">
      <alignment horizontal="right"/>
      <protection locked="0"/>
    </xf>
    <xf numFmtId="49" fontId="7" fillId="7" borderId="1" xfId="4" applyNumberFormat="1" applyFont="1" applyFill="1" applyBorder="1" applyAlignment="1" applyProtection="1">
      <alignment horizontal="center"/>
      <protection hidden="1"/>
    </xf>
    <xf numFmtId="0" fontId="7" fillId="7" borderId="1" xfId="4" applyNumberFormat="1" applyFont="1" applyFill="1" applyBorder="1" applyAlignment="1" applyProtection="1">
      <alignment horizontal="right"/>
      <protection hidden="1"/>
    </xf>
    <xf numFmtId="0" fontId="4" fillId="4" borderId="2" xfId="5" applyNumberFormat="1" applyFont="1" applyFill="1" applyBorder="1" applyAlignment="1" applyProtection="1">
      <alignment horizontal="right"/>
      <protection hidden="1"/>
    </xf>
    <xf numFmtId="43" fontId="4" fillId="4" borderId="2" xfId="1" applyFont="1" applyFill="1" applyBorder="1" applyAlignment="1" applyProtection="1">
      <alignment horizontal="right"/>
      <protection hidden="1"/>
    </xf>
    <xf numFmtId="0" fontId="10" fillId="2" borderId="1" xfId="4" applyFont="1" applyFill="1" applyBorder="1" applyAlignment="1" applyProtection="1">
      <protection hidden="1"/>
    </xf>
    <xf numFmtId="43" fontId="7" fillId="8" borderId="2" xfId="1" applyFont="1" applyFill="1" applyBorder="1" applyAlignment="1" applyProtection="1">
      <alignment horizontal="right"/>
      <protection hidden="1"/>
    </xf>
    <xf numFmtId="43" fontId="4" fillId="0" borderId="2" xfId="1" applyFont="1" applyFill="1" applyBorder="1" applyAlignment="1" applyProtection="1">
      <alignment horizontal="right"/>
      <protection hidden="1"/>
    </xf>
    <xf numFmtId="43" fontId="4" fillId="6" borderId="2" xfId="1" applyFont="1" applyFill="1" applyBorder="1" applyAlignment="1" applyProtection="1">
      <alignment horizontal="right"/>
      <protection locked="0" hidden="1"/>
    </xf>
    <xf numFmtId="0" fontId="6" fillId="4" borderId="1" xfId="4" applyFont="1" applyFill="1" applyBorder="1" applyAlignment="1" applyProtection="1">
      <alignment vertical="center"/>
      <protection hidden="1"/>
    </xf>
    <xf numFmtId="49" fontId="11" fillId="7" borderId="1" xfId="4" applyNumberFormat="1" applyFont="1" applyFill="1" applyBorder="1" applyAlignment="1" applyProtection="1">
      <alignment horizontal="center" vertical="center"/>
      <protection hidden="1"/>
    </xf>
    <xf numFmtId="43" fontId="11" fillId="7" borderId="1" xfId="4" applyNumberFormat="1" applyFont="1" applyFill="1" applyBorder="1" applyAlignment="1" applyProtection="1">
      <alignment horizontal="right" vertical="center"/>
      <protection hidden="1"/>
    </xf>
    <xf numFmtId="0" fontId="4" fillId="2" borderId="0" xfId="4" applyFont="1" applyFill="1" applyBorder="1" applyAlignment="1" applyProtection="1">
      <alignment vertical="center"/>
      <protection hidden="1"/>
    </xf>
    <xf numFmtId="0" fontId="4" fillId="2" borderId="0" xfId="4" applyFont="1" applyFill="1" applyBorder="1" applyAlignment="1" applyProtection="1">
      <alignment vertical="center"/>
      <protection locked="0"/>
    </xf>
    <xf numFmtId="165" fontId="11" fillId="7" borderId="1" xfId="4" applyNumberFormat="1" applyFont="1" applyFill="1" applyBorder="1" applyAlignment="1" applyProtection="1">
      <alignment horizontal="right" vertical="center"/>
      <protection hidden="1"/>
    </xf>
    <xf numFmtId="165" fontId="7" fillId="8" borderId="2" xfId="5" applyNumberFormat="1" applyFont="1" applyFill="1" applyBorder="1" applyAlignment="1" applyProtection="1">
      <alignment horizontal="right"/>
      <protection hidden="1"/>
    </xf>
    <xf numFmtId="43" fontId="4" fillId="6" borderId="3" xfId="1" applyFont="1" applyFill="1" applyBorder="1" applyAlignment="1" applyProtection="1">
      <alignment horizontal="right"/>
      <protection locked="0" hidden="1"/>
    </xf>
    <xf numFmtId="43" fontId="4" fillId="4" borderId="1" xfId="1" applyFont="1" applyFill="1" applyBorder="1" applyAlignment="1" applyProtection="1">
      <alignment horizontal="right"/>
      <protection hidden="1"/>
    </xf>
    <xf numFmtId="43" fontId="4" fillId="6" borderId="4" xfId="1" applyFont="1" applyFill="1" applyBorder="1" applyAlignment="1" applyProtection="1">
      <alignment horizontal="right"/>
      <protection locked="0" hidden="1"/>
    </xf>
    <xf numFmtId="43" fontId="4" fillId="6" borderId="5" xfId="1" applyFont="1" applyFill="1" applyBorder="1" applyAlignment="1" applyProtection="1">
      <alignment horizontal="right"/>
      <protection locked="0" hidden="1"/>
    </xf>
    <xf numFmtId="43" fontId="4" fillId="4" borderId="7" xfId="1" applyFont="1" applyFill="1" applyBorder="1" applyAlignment="1" applyProtection="1">
      <alignment horizontal="right"/>
      <protection hidden="1"/>
    </xf>
    <xf numFmtId="43" fontId="4" fillId="4" borderId="8" xfId="1" applyFont="1" applyFill="1" applyBorder="1" applyAlignment="1" applyProtection="1">
      <alignment horizontal="right"/>
      <protection hidden="1"/>
    </xf>
    <xf numFmtId="43" fontId="4" fillId="4" borderId="4" xfId="1" applyFont="1" applyFill="1" applyBorder="1" applyAlignment="1" applyProtection="1">
      <alignment horizontal="right"/>
      <protection hidden="1"/>
    </xf>
    <xf numFmtId="43" fontId="4" fillId="6" borderId="1" xfId="1" applyFont="1" applyFill="1" applyBorder="1" applyAlignment="1" applyProtection="1">
      <alignment horizontal="right"/>
      <protection locked="0" hidden="1"/>
    </xf>
    <xf numFmtId="43" fontId="4" fillId="0" borderId="12" xfId="1" applyFont="1" applyFill="1" applyBorder="1" applyAlignment="1" applyProtection="1">
      <alignment horizontal="right"/>
      <protection hidden="1"/>
    </xf>
    <xf numFmtId="43" fontId="11" fillId="0" borderId="0" xfId="5" applyNumberFormat="1" applyFont="1" applyFill="1" applyBorder="1" applyProtection="1">
      <protection hidden="1"/>
    </xf>
    <xf numFmtId="0" fontId="7" fillId="2" borderId="0" xfId="4" applyFont="1" applyFill="1" applyBorder="1" applyProtection="1">
      <protection hidden="1"/>
    </xf>
    <xf numFmtId="43" fontId="4" fillId="0" borderId="1" xfId="1" applyFont="1" applyFill="1" applyBorder="1" applyAlignment="1" applyProtection="1">
      <alignment horizontal="right"/>
      <protection hidden="1"/>
    </xf>
    <xf numFmtId="0" fontId="4" fillId="0" borderId="0" xfId="4" applyFont="1" applyFill="1" applyBorder="1" applyProtection="1">
      <protection hidden="1"/>
    </xf>
    <xf numFmtId="43" fontId="4" fillId="4" borderId="1" xfId="5" applyNumberFormat="1" applyFont="1" applyFill="1" applyBorder="1" applyAlignment="1" applyProtection="1">
      <alignment horizontal="right"/>
      <protection hidden="1"/>
    </xf>
    <xf numFmtId="0" fontId="4" fillId="0" borderId="0" xfId="4" applyFont="1" applyFill="1" applyBorder="1" applyProtection="1">
      <protection locked="0"/>
    </xf>
    <xf numFmtId="165" fontId="4" fillId="4" borderId="8" xfId="5" applyNumberFormat="1" applyFont="1" applyFill="1" applyBorder="1" applyAlignment="1" applyProtection="1">
      <alignment horizontal="right"/>
      <protection hidden="1"/>
    </xf>
    <xf numFmtId="43" fontId="4" fillId="6" borderId="8" xfId="1" applyFont="1" applyFill="1" applyBorder="1" applyAlignment="1" applyProtection="1">
      <alignment horizontal="right"/>
      <protection locked="0" hidden="1"/>
    </xf>
    <xf numFmtId="43" fontId="4" fillId="4" borderId="5" xfId="5" applyNumberFormat="1" applyFont="1" applyFill="1" applyBorder="1" applyAlignment="1" applyProtection="1">
      <alignment horizontal="right"/>
      <protection hidden="1"/>
    </xf>
    <xf numFmtId="43" fontId="4" fillId="4" borderId="2" xfId="5" applyNumberFormat="1" applyFont="1" applyFill="1" applyBorder="1" applyAlignment="1" applyProtection="1">
      <alignment horizontal="right"/>
      <protection hidden="1"/>
    </xf>
    <xf numFmtId="0" fontId="7" fillId="0" borderId="0" xfId="4" applyFont="1" applyFill="1" applyBorder="1" applyProtection="1">
      <protection hidden="1"/>
    </xf>
    <xf numFmtId="9" fontId="4" fillId="6" borderId="2" xfId="2" applyFont="1" applyFill="1" applyBorder="1" applyAlignment="1" applyProtection="1">
      <alignment horizontal="right"/>
      <protection locked="0" hidden="1"/>
    </xf>
    <xf numFmtId="9" fontId="4" fillId="4" borderId="2" xfId="5" applyNumberFormat="1" applyFont="1" applyFill="1" applyBorder="1" applyAlignment="1" applyProtection="1">
      <alignment horizontal="right"/>
      <protection hidden="1"/>
    </xf>
    <xf numFmtId="43" fontId="4" fillId="0" borderId="8" xfId="1" applyFont="1" applyFill="1" applyBorder="1" applyAlignment="1" applyProtection="1">
      <alignment horizontal="right"/>
      <protection hidden="1"/>
    </xf>
    <xf numFmtId="0" fontId="7" fillId="0" borderId="1" xfId="4" applyFont="1" applyFill="1" applyBorder="1" applyProtection="1">
      <protection hidden="1"/>
    </xf>
    <xf numFmtId="0" fontId="4" fillId="0" borderId="1" xfId="4" applyFont="1" applyFill="1" applyBorder="1" applyAlignment="1" applyProtection="1">
      <alignment horizontal="center"/>
      <protection hidden="1"/>
    </xf>
    <xf numFmtId="0" fontId="13" fillId="0" borderId="1" xfId="4" applyFont="1" applyFill="1" applyBorder="1" applyProtection="1">
      <protection hidden="1"/>
    </xf>
    <xf numFmtId="0" fontId="13" fillId="0" borderId="0" xfId="4" applyFont="1" applyFill="1" applyBorder="1" applyProtection="1">
      <protection hidden="1"/>
    </xf>
    <xf numFmtId="9" fontId="13" fillId="0" borderId="1" xfId="4" applyNumberFormat="1" applyFont="1" applyFill="1" applyBorder="1" applyProtection="1">
      <protection hidden="1"/>
    </xf>
    <xf numFmtId="0" fontId="13" fillId="0" borderId="0" xfId="4" applyFont="1" applyFill="1" applyBorder="1" applyProtection="1">
      <protection locked="0"/>
    </xf>
    <xf numFmtId="0" fontId="7" fillId="0" borderId="1" xfId="4" applyFont="1" applyFill="1" applyBorder="1" applyAlignment="1" applyProtection="1">
      <alignment horizontal="center"/>
      <protection hidden="1"/>
    </xf>
    <xf numFmtId="0" fontId="7" fillId="0" borderId="1" xfId="4" applyFont="1" applyFill="1" applyBorder="1" applyAlignment="1" applyProtection="1">
      <alignment horizontal="center" vertical="center"/>
      <protection hidden="1"/>
    </xf>
    <xf numFmtId="165" fontId="4" fillId="0" borderId="1" xfId="4" applyNumberFormat="1" applyFont="1" applyFill="1" applyBorder="1" applyProtection="1">
      <protection hidden="1"/>
    </xf>
    <xf numFmtId="0" fontId="11" fillId="0" borderId="1" xfId="4" applyFont="1" applyFill="1" applyBorder="1" applyProtection="1">
      <protection hidden="1"/>
    </xf>
    <xf numFmtId="43" fontId="7" fillId="4" borderId="2" xfId="1" applyFont="1" applyFill="1" applyBorder="1" applyAlignment="1" applyProtection="1">
      <alignment horizontal="right"/>
      <protection hidden="1"/>
    </xf>
    <xf numFmtId="165" fontId="6" fillId="0" borderId="0" xfId="5" applyNumberFormat="1" applyFont="1" applyFill="1" applyBorder="1" applyProtection="1">
      <protection hidden="1"/>
    </xf>
    <xf numFmtId="0" fontId="7" fillId="0" borderId="0" xfId="4" applyFont="1" applyFill="1" applyBorder="1" applyProtection="1">
      <protection locked="0"/>
    </xf>
    <xf numFmtId="9" fontId="6" fillId="0" borderId="0" xfId="2" applyFont="1" applyFill="1" applyBorder="1" applyProtection="1">
      <protection hidden="1"/>
    </xf>
    <xf numFmtId="43" fontId="6" fillId="0" borderId="0" xfId="5" applyNumberFormat="1" applyFont="1" applyFill="1" applyBorder="1" applyProtection="1">
      <protection hidden="1"/>
    </xf>
    <xf numFmtId="0" fontId="6" fillId="2" borderId="1" xfId="4" applyFont="1" applyFill="1" applyBorder="1" applyAlignment="1" applyProtection="1">
      <protection hidden="1"/>
    </xf>
    <xf numFmtId="43" fontId="4" fillId="6" borderId="8" xfId="1" applyFont="1" applyFill="1" applyBorder="1" applyAlignment="1" applyProtection="1">
      <alignment horizontal="right"/>
      <protection locked="0"/>
    </xf>
    <xf numFmtId="0" fontId="13" fillId="0" borderId="1" xfId="4" applyNumberFormat="1" applyFont="1" applyFill="1" applyBorder="1" applyAlignment="1" applyProtection="1">
      <alignment horizontal="right" vertical="center" wrapText="1"/>
      <protection hidden="1"/>
    </xf>
    <xf numFmtId="49" fontId="7" fillId="5" borderId="1" xfId="4" applyNumberFormat="1" applyFont="1" applyFill="1" applyBorder="1" applyAlignment="1" applyProtection="1">
      <alignment horizontal="center"/>
      <protection hidden="1"/>
    </xf>
    <xf numFmtId="43" fontId="11" fillId="8" borderId="2" xfId="1" applyFont="1" applyFill="1" applyBorder="1" applyAlignment="1" applyProtection="1">
      <alignment horizontal="right"/>
      <protection hidden="1"/>
    </xf>
    <xf numFmtId="49" fontId="11" fillId="7" borderId="1" xfId="4" applyNumberFormat="1" applyFont="1" applyFill="1" applyBorder="1" applyAlignment="1" applyProtection="1">
      <alignment horizontal="center"/>
      <protection hidden="1"/>
    </xf>
    <xf numFmtId="43" fontId="4" fillId="2" borderId="0" xfId="4" applyNumberFormat="1" applyFont="1" applyFill="1" applyBorder="1" applyProtection="1">
      <protection hidden="1"/>
    </xf>
    <xf numFmtId="43" fontId="6" fillId="10" borderId="1" xfId="4" applyNumberFormat="1" applyFont="1" applyFill="1" applyBorder="1" applyAlignment="1" applyProtection="1">
      <alignment horizontal="center" vertical="center" wrapText="1"/>
      <protection hidden="1"/>
    </xf>
    <xf numFmtId="165" fontId="6" fillId="10" borderId="1" xfId="4" applyNumberFormat="1" applyFont="1" applyFill="1" applyBorder="1" applyAlignment="1" applyProtection="1">
      <alignment horizontal="center" vertical="center" wrapText="1"/>
      <protection hidden="1"/>
    </xf>
    <xf numFmtId="43" fontId="11" fillId="10" borderId="1" xfId="4" applyNumberFormat="1" applyFont="1" applyFill="1" applyBorder="1" applyAlignment="1" applyProtection="1">
      <alignment horizontal="center" vertical="center" wrapText="1"/>
      <protection hidden="1"/>
    </xf>
    <xf numFmtId="43" fontId="11" fillId="11" borderId="1" xfId="4" applyNumberFormat="1" applyFont="1" applyFill="1" applyBorder="1" applyAlignment="1" applyProtection="1">
      <alignment horizontal="center" vertical="center" wrapText="1"/>
      <protection hidden="1"/>
    </xf>
    <xf numFmtId="0" fontId="4" fillId="0" borderId="1" xfId="4" applyNumberFormat="1" applyFont="1" applyFill="1" applyBorder="1" applyAlignment="1" applyProtection="1">
      <alignment horizontal="right"/>
      <protection hidden="1"/>
    </xf>
    <xf numFmtId="43" fontId="4" fillId="12" borderId="1" xfId="1" applyFont="1" applyFill="1" applyBorder="1" applyAlignment="1" applyProtection="1">
      <alignment horizontal="right"/>
      <protection locked="0"/>
    </xf>
    <xf numFmtId="43" fontId="4" fillId="0" borderId="1" xfId="1" applyFont="1" applyFill="1" applyBorder="1" applyAlignment="1" applyProtection="1">
      <alignment horizontal="right"/>
    </xf>
    <xf numFmtId="0" fontId="4" fillId="4" borderId="1" xfId="4" applyNumberFormat="1" applyFont="1" applyFill="1" applyBorder="1" applyAlignment="1" applyProtection="1">
      <alignment horizontal="right"/>
      <protection hidden="1"/>
    </xf>
    <xf numFmtId="0" fontId="11" fillId="7" borderId="1" xfId="4" applyNumberFormat="1" applyFont="1" applyFill="1" applyBorder="1" applyAlignment="1" applyProtection="1">
      <alignment horizontal="right"/>
      <protection hidden="1"/>
    </xf>
    <xf numFmtId="0" fontId="6" fillId="2" borderId="0" xfId="4" applyFont="1" applyFill="1" applyBorder="1" applyProtection="1">
      <protection hidden="1"/>
    </xf>
    <xf numFmtId="49" fontId="4" fillId="2" borderId="0" xfId="4" applyNumberFormat="1" applyFont="1" applyFill="1" applyBorder="1" applyAlignment="1" applyProtection="1">
      <alignment horizontal="center"/>
      <protection hidden="1"/>
    </xf>
    <xf numFmtId="0" fontId="4" fillId="2" borderId="0" xfId="4" applyNumberFormat="1" applyFont="1" applyFill="1" applyBorder="1" applyAlignment="1" applyProtection="1">
      <alignment horizontal="right"/>
      <protection hidden="1"/>
    </xf>
    <xf numFmtId="0" fontId="6" fillId="0" borderId="0" xfId="5" applyFont="1" applyFill="1" applyBorder="1" applyProtection="1">
      <protection hidden="1"/>
    </xf>
    <xf numFmtId="0" fontId="4" fillId="0" borderId="0" xfId="5" applyFont="1" applyFill="1" applyBorder="1" applyProtection="1">
      <protection hidden="1"/>
    </xf>
    <xf numFmtId="0" fontId="4" fillId="0" borderId="0" xfId="5" applyNumberFormat="1" applyFont="1" applyFill="1" applyBorder="1" applyAlignment="1" applyProtection="1">
      <alignment horizontal="center"/>
      <protection hidden="1"/>
    </xf>
    <xf numFmtId="0" fontId="4" fillId="0" borderId="0" xfId="5" applyNumberFormat="1" applyFont="1" applyFill="1" applyBorder="1" applyAlignment="1" applyProtection="1">
      <alignment horizontal="right"/>
      <protection hidden="1"/>
    </xf>
    <xf numFmtId="0" fontId="10" fillId="0" borderId="0" xfId="5" applyFont="1" applyFill="1" applyBorder="1" applyProtection="1">
      <protection hidden="1"/>
    </xf>
    <xf numFmtId="0" fontId="6" fillId="4" borderId="2" xfId="5" applyFont="1" applyFill="1" applyBorder="1" applyProtection="1">
      <protection hidden="1"/>
    </xf>
    <xf numFmtId="0" fontId="6" fillId="0" borderId="2" xfId="5" applyFont="1" applyFill="1" applyBorder="1" applyProtection="1">
      <protection hidden="1"/>
    </xf>
    <xf numFmtId="0" fontId="4" fillId="5" borderId="2" xfId="5" applyNumberFormat="1" applyFont="1" applyFill="1" applyBorder="1" applyAlignment="1" applyProtection="1">
      <alignment horizontal="center"/>
      <protection hidden="1"/>
    </xf>
    <xf numFmtId="0" fontId="7" fillId="8" borderId="2" xfId="5" applyNumberFormat="1" applyFont="1" applyFill="1" applyBorder="1" applyAlignment="1" applyProtection="1">
      <alignment horizontal="center"/>
      <protection hidden="1"/>
    </xf>
    <xf numFmtId="0" fontId="10" fillId="2" borderId="2" xfId="5" applyFont="1" applyFill="1" applyBorder="1" applyAlignment="1" applyProtection="1">
      <protection hidden="1"/>
    </xf>
    <xf numFmtId="43" fontId="4" fillId="6" borderId="2" xfId="1" applyFont="1" applyFill="1" applyBorder="1" applyAlignment="1" applyProtection="1">
      <alignment horizontal="right"/>
      <protection locked="0"/>
    </xf>
    <xf numFmtId="43" fontId="4" fillId="0" borderId="2" xfId="1" applyFont="1" applyFill="1" applyBorder="1" applyAlignment="1" applyProtection="1">
      <alignment horizontal="right"/>
    </xf>
    <xf numFmtId="43" fontId="6" fillId="0" borderId="0" xfId="1" applyFont="1" applyFill="1" applyBorder="1" applyProtection="1">
      <protection hidden="1"/>
    </xf>
    <xf numFmtId="0" fontId="7" fillId="8" borderId="16" xfId="5" applyFont="1" applyFill="1" applyBorder="1" applyAlignment="1" applyProtection="1">
      <protection hidden="1"/>
    </xf>
    <xf numFmtId="0" fontId="7" fillId="8" borderId="17" xfId="5" applyFont="1" applyFill="1" applyBorder="1" applyAlignment="1" applyProtection="1">
      <protection hidden="1"/>
    </xf>
    <xf numFmtId="43" fontId="4" fillId="12" borderId="2" xfId="1" applyFont="1" applyFill="1" applyBorder="1" applyAlignment="1" applyProtection="1">
      <alignment horizontal="right"/>
      <protection locked="0"/>
    </xf>
    <xf numFmtId="165" fontId="4" fillId="4" borderId="2" xfId="5" applyNumberFormat="1" applyFont="1" applyFill="1" applyBorder="1" applyAlignment="1" applyProtection="1">
      <alignment horizontal="right"/>
      <protection hidden="1"/>
    </xf>
    <xf numFmtId="43" fontId="4" fillId="6" borderId="2" xfId="1" applyFont="1" applyFill="1" applyBorder="1" applyAlignment="1" applyProtection="1">
      <alignment horizontal="right"/>
      <protection hidden="1"/>
    </xf>
    <xf numFmtId="9" fontId="4" fillId="6" borderId="2" xfId="2" applyFont="1" applyFill="1" applyBorder="1" applyAlignment="1" applyProtection="1">
      <alignment horizontal="right"/>
      <protection locked="0"/>
    </xf>
    <xf numFmtId="0" fontId="7" fillId="5" borderId="2" xfId="5" applyNumberFormat="1" applyFont="1" applyFill="1" applyBorder="1" applyAlignment="1" applyProtection="1">
      <alignment horizontal="center"/>
      <protection hidden="1"/>
    </xf>
    <xf numFmtId="43" fontId="4" fillId="0" borderId="2" xfId="5" applyNumberFormat="1" applyFont="1" applyFill="1" applyBorder="1" applyAlignment="1" applyProtection="1">
      <alignment horizontal="right"/>
      <protection hidden="1"/>
    </xf>
    <xf numFmtId="0" fontId="11" fillId="8" borderId="2" xfId="5" applyNumberFormat="1" applyFont="1" applyFill="1" applyBorder="1" applyAlignment="1" applyProtection="1">
      <alignment horizontal="center"/>
      <protection hidden="1"/>
    </xf>
    <xf numFmtId="0" fontId="11" fillId="8" borderId="2" xfId="5" applyNumberFormat="1" applyFont="1" applyFill="1" applyBorder="1" applyAlignment="1" applyProtection="1">
      <alignment horizontal="right"/>
      <protection hidden="1"/>
    </xf>
    <xf numFmtId="0" fontId="9" fillId="0" borderId="0" xfId="0" applyFont="1" applyAlignment="1" applyProtection="1">
      <alignment horizontal="left"/>
    </xf>
    <xf numFmtId="0" fontId="9" fillId="0" borderId="0" xfId="0" applyFont="1" applyAlignment="1" applyProtection="1">
      <alignment horizontal="right"/>
    </xf>
    <xf numFmtId="0" fontId="9" fillId="0" borderId="0" xfId="0" applyFont="1"/>
    <xf numFmtId="37" fontId="18" fillId="0" borderId="0" xfId="0" applyNumberFormat="1" applyFont="1" applyProtection="1">
      <protection locked="0"/>
    </xf>
    <xf numFmtId="0" fontId="9" fillId="0" borderId="0" xfId="0" applyFont="1" applyProtection="1"/>
    <xf numFmtId="37" fontId="9" fillId="0" borderId="0" xfId="0" applyNumberFormat="1" applyFont="1" applyProtection="1"/>
    <xf numFmtId="37" fontId="9" fillId="0" borderId="0" xfId="0" applyNumberFormat="1" applyFont="1" applyAlignment="1" applyProtection="1">
      <alignment horizontal="right"/>
    </xf>
    <xf numFmtId="0" fontId="16" fillId="0" borderId="0" xfId="0" applyFont="1" applyAlignment="1" applyProtection="1">
      <alignment horizontal="left"/>
    </xf>
    <xf numFmtId="0" fontId="18" fillId="0" borderId="0" xfId="0" applyFont="1" applyProtection="1">
      <protection locked="0"/>
    </xf>
    <xf numFmtId="166" fontId="19" fillId="0" borderId="0" xfId="0" applyNumberFormat="1" applyFont="1" applyAlignment="1">
      <alignment horizontal="left"/>
    </xf>
    <xf numFmtId="0" fontId="19" fillId="0" borderId="0" xfId="0" applyFont="1"/>
    <xf numFmtId="0" fontId="20" fillId="0" borderId="0" xfId="0" applyFont="1"/>
    <xf numFmtId="0" fontId="20" fillId="0" borderId="0" xfId="0" applyFont="1" applyFill="1"/>
    <xf numFmtId="0" fontId="17" fillId="0" borderId="0" xfId="0" applyFont="1" applyProtection="1">
      <protection locked="0"/>
    </xf>
    <xf numFmtId="0" fontId="9" fillId="0" borderId="22" xfId="0" applyFont="1" applyBorder="1"/>
    <xf numFmtId="0" fontId="16" fillId="0" borderId="0" xfId="0" applyFont="1"/>
    <xf numFmtId="0" fontId="16" fillId="0" borderId="0" xfId="0" applyFont="1" applyProtection="1"/>
    <xf numFmtId="43" fontId="9" fillId="0" borderId="0" xfId="0" applyNumberFormat="1" applyFont="1" applyProtection="1"/>
    <xf numFmtId="0" fontId="4" fillId="4" borderId="2" xfId="5" applyFont="1" applyFill="1" applyBorder="1" applyAlignment="1" applyProtection="1">
      <protection hidden="1"/>
    </xf>
    <xf numFmtId="0" fontId="6" fillId="4" borderId="2" xfId="5" applyFont="1" applyFill="1" applyBorder="1" applyAlignment="1" applyProtection="1">
      <protection hidden="1"/>
    </xf>
    <xf numFmtId="0" fontId="8" fillId="3" borderId="2" xfId="5" applyFont="1" applyFill="1" applyBorder="1" applyAlignment="1" applyProtection="1">
      <protection hidden="1"/>
    </xf>
    <xf numFmtId="0" fontId="5" fillId="3" borderId="2" xfId="5" applyFont="1" applyFill="1" applyBorder="1" applyAlignment="1" applyProtection="1">
      <protection hidden="1"/>
    </xf>
    <xf numFmtId="0" fontId="7" fillId="8" borderId="2" xfId="5" applyFont="1" applyFill="1" applyBorder="1" applyAlignment="1" applyProtection="1">
      <protection hidden="1"/>
    </xf>
    <xf numFmtId="0" fontId="4" fillId="4" borderId="2" xfId="5" applyFont="1" applyFill="1" applyBorder="1" applyAlignment="1" applyProtection="1">
      <alignment wrapText="1"/>
      <protection hidden="1"/>
    </xf>
    <xf numFmtId="0" fontId="4" fillId="0" borderId="2" xfId="5" applyFont="1" applyFill="1" applyBorder="1" applyAlignment="1" applyProtection="1">
      <protection hidden="1"/>
    </xf>
    <xf numFmtId="0" fontId="7" fillId="4" borderId="2" xfId="5" applyFont="1" applyFill="1" applyBorder="1" applyAlignment="1" applyProtection="1">
      <protection hidden="1"/>
    </xf>
    <xf numFmtId="0" fontId="11" fillId="8" borderId="2" xfId="5" applyFont="1" applyFill="1" applyBorder="1" applyAlignment="1" applyProtection="1">
      <protection hidden="1"/>
    </xf>
    <xf numFmtId="0" fontId="4" fillId="4" borderId="1" xfId="4" applyFont="1" applyFill="1" applyBorder="1" applyAlignment="1" applyProtection="1">
      <protection hidden="1"/>
    </xf>
    <xf numFmtId="0" fontId="4" fillId="0" borderId="1" xfId="4" applyFont="1" applyFill="1" applyBorder="1" applyProtection="1">
      <protection hidden="1"/>
    </xf>
    <xf numFmtId="0" fontId="11" fillId="0" borderId="1" xfId="4" applyFont="1" applyFill="1" applyBorder="1" applyAlignment="1" applyProtection="1">
      <protection hidden="1"/>
    </xf>
    <xf numFmtId="0" fontId="4" fillId="0" borderId="1" xfId="4" applyFont="1" applyFill="1" applyBorder="1" applyAlignment="1" applyProtection="1">
      <protection hidden="1"/>
    </xf>
    <xf numFmtId="0" fontId="11" fillId="7" borderId="1" xfId="4" applyFont="1" applyFill="1" applyBorder="1" applyAlignment="1" applyProtection="1">
      <protection hidden="1"/>
    </xf>
    <xf numFmtId="0" fontId="4" fillId="2" borderId="9" xfId="4" applyFont="1" applyFill="1" applyBorder="1" applyAlignment="1" applyProtection="1">
      <protection hidden="1"/>
    </xf>
    <xf numFmtId="0" fontId="4" fillId="2" borderId="10" xfId="4" applyFont="1" applyFill="1" applyBorder="1" applyAlignment="1" applyProtection="1">
      <protection hidden="1"/>
    </xf>
    <xf numFmtId="0" fontId="4" fillId="2" borderId="11" xfId="4" applyFont="1" applyFill="1" applyBorder="1" applyAlignment="1" applyProtection="1">
      <protection hidden="1"/>
    </xf>
    <xf numFmtId="0" fontId="6" fillId="0" borderId="1" xfId="4" applyFont="1" applyFill="1" applyBorder="1" applyAlignment="1" applyProtection="1">
      <protection hidden="1"/>
    </xf>
    <xf numFmtId="0" fontId="6" fillId="9" borderId="1" xfId="4" applyFont="1" applyFill="1" applyBorder="1" applyAlignment="1" applyProtection="1">
      <protection hidden="1"/>
    </xf>
    <xf numFmtId="0" fontId="8" fillId="3" borderId="1" xfId="4" applyFont="1" applyFill="1" applyBorder="1" applyAlignment="1" applyProtection="1">
      <protection hidden="1"/>
    </xf>
    <xf numFmtId="0" fontId="6" fillId="2" borderId="1" xfId="4" applyFont="1" applyFill="1" applyBorder="1" applyProtection="1">
      <protection hidden="1"/>
    </xf>
    <xf numFmtId="0" fontId="6" fillId="2" borderId="1" xfId="4" applyFont="1" applyFill="1" applyBorder="1" applyAlignment="1" applyProtection="1">
      <alignment wrapText="1"/>
      <protection hidden="1"/>
    </xf>
    <xf numFmtId="0" fontId="6" fillId="0" borderId="1" xfId="4" applyFont="1" applyFill="1" applyBorder="1" applyProtection="1">
      <protection hidden="1"/>
    </xf>
    <xf numFmtId="0" fontId="7" fillId="7" borderId="1" xfId="4" applyFont="1" applyFill="1" applyBorder="1" applyAlignment="1" applyProtection="1">
      <protection hidden="1"/>
    </xf>
    <xf numFmtId="0" fontId="5" fillId="3" borderId="1" xfId="4" applyFont="1" applyFill="1" applyBorder="1" applyAlignment="1" applyProtection="1">
      <protection hidden="1"/>
    </xf>
    <xf numFmtId="0" fontId="6" fillId="4" borderId="1" xfId="4" applyFont="1" applyFill="1" applyBorder="1" applyAlignment="1" applyProtection="1">
      <protection hidden="1"/>
    </xf>
    <xf numFmtId="0" fontId="15" fillId="0" borderId="0" xfId="5" applyFont="1" applyFill="1" applyBorder="1" applyAlignment="1" applyProtection="1">
      <alignment vertical="center"/>
      <protection hidden="1"/>
    </xf>
    <xf numFmtId="0" fontId="6" fillId="4" borderId="4" xfId="5" applyFont="1" applyFill="1" applyBorder="1" applyAlignment="1" applyProtection="1">
      <protection hidden="1"/>
    </xf>
    <xf numFmtId="0" fontId="8" fillId="3" borderId="4" xfId="5" applyFont="1" applyFill="1" applyBorder="1" applyAlignment="1" applyProtection="1">
      <protection hidden="1"/>
    </xf>
    <xf numFmtId="0" fontId="4" fillId="4" borderId="13" xfId="5" applyFont="1" applyFill="1" applyBorder="1" applyAlignment="1" applyProtection="1">
      <protection hidden="1"/>
    </xf>
    <xf numFmtId="0" fontId="4" fillId="4" borderId="14" xfId="5" applyFont="1" applyFill="1" applyBorder="1" applyAlignment="1" applyProtection="1">
      <protection hidden="1"/>
    </xf>
    <xf numFmtId="0" fontId="4" fillId="4" borderId="15" xfId="5" applyFont="1" applyFill="1" applyBorder="1" applyAlignment="1" applyProtection="1">
      <protection hidden="1"/>
    </xf>
    <xf numFmtId="0" fontId="4" fillId="4" borderId="16" xfId="5" applyFont="1" applyFill="1" applyBorder="1" applyAlignment="1" applyProtection="1">
      <protection hidden="1"/>
    </xf>
    <xf numFmtId="0" fontId="4" fillId="4" borderId="17" xfId="5" applyFont="1" applyFill="1" applyBorder="1" applyAlignment="1" applyProtection="1">
      <protection hidden="1"/>
    </xf>
    <xf numFmtId="0" fontId="4" fillId="4" borderId="18" xfId="5" applyFont="1" applyFill="1" applyBorder="1" applyAlignment="1" applyProtection="1">
      <protection hidden="1"/>
    </xf>
    <xf numFmtId="0" fontId="5" fillId="3" borderId="16" xfId="5" applyFont="1" applyFill="1" applyBorder="1" applyAlignment="1" applyProtection="1">
      <protection hidden="1"/>
    </xf>
    <xf numFmtId="0" fontId="5" fillId="3" borderId="17" xfId="5" applyFont="1" applyFill="1" applyBorder="1" applyAlignment="1" applyProtection="1">
      <protection hidden="1"/>
    </xf>
    <xf numFmtId="0" fontId="5" fillId="3" borderId="18" xfId="5" applyFont="1" applyFill="1" applyBorder="1" applyAlignment="1" applyProtection="1">
      <protection hidden="1"/>
    </xf>
    <xf numFmtId="0" fontId="8" fillId="3" borderId="16" xfId="5" applyFont="1" applyFill="1" applyBorder="1" applyAlignment="1" applyProtection="1">
      <protection hidden="1"/>
    </xf>
    <xf numFmtId="0" fontId="8" fillId="3" borderId="17" xfId="5" applyFont="1" applyFill="1" applyBorder="1" applyAlignment="1" applyProtection="1">
      <protection hidden="1"/>
    </xf>
    <xf numFmtId="0" fontId="8" fillId="3" borderId="18" xfId="5" applyFont="1" applyFill="1" applyBorder="1" applyAlignment="1" applyProtection="1">
      <protection hidden="1"/>
    </xf>
    <xf numFmtId="0" fontId="4" fillId="13" borderId="2" xfId="5" applyFont="1" applyFill="1" applyBorder="1" applyAlignment="1" applyProtection="1">
      <protection hidden="1"/>
    </xf>
    <xf numFmtId="0" fontId="5" fillId="3" borderId="2" xfId="5" applyNumberFormat="1" applyFont="1" applyFill="1" applyBorder="1" applyAlignment="1" applyProtection="1">
      <protection hidden="1"/>
    </xf>
    <xf numFmtId="0" fontId="8" fillId="3" borderId="2" xfId="5" applyNumberFormat="1" applyFont="1" applyFill="1" applyBorder="1" applyAlignment="1" applyProtection="1">
      <protection hidden="1"/>
    </xf>
    <xf numFmtId="0" fontId="12" fillId="2" borderId="2" xfId="5" applyFont="1" applyFill="1" applyBorder="1" applyAlignment="1" applyProtection="1">
      <protection hidden="1"/>
    </xf>
    <xf numFmtId="0" fontId="5" fillId="2" borderId="2" xfId="5" applyFont="1" applyFill="1" applyBorder="1" applyAlignment="1" applyProtection="1">
      <protection hidden="1"/>
    </xf>
    <xf numFmtId="0" fontId="12" fillId="4" borderId="2" xfId="5" applyNumberFormat="1" applyFont="1" applyFill="1" applyBorder="1" applyAlignment="1" applyProtection="1">
      <protection hidden="1"/>
    </xf>
    <xf numFmtId="0" fontId="5" fillId="3" borderId="19" xfId="5" applyFont="1" applyFill="1" applyBorder="1" applyAlignment="1" applyProtection="1">
      <protection hidden="1"/>
    </xf>
    <xf numFmtId="0" fontId="5" fillId="3" borderId="20" xfId="5" applyFont="1" applyFill="1" applyBorder="1" applyAlignment="1" applyProtection="1">
      <protection hidden="1"/>
    </xf>
    <xf numFmtId="0" fontId="5" fillId="3" borderId="21" xfId="5" applyFont="1" applyFill="1" applyBorder="1" applyAlignment="1" applyProtection="1">
      <protection hidden="1"/>
    </xf>
    <xf numFmtId="0" fontId="7" fillId="2" borderId="13" xfId="5" applyFont="1" applyFill="1" applyBorder="1" applyAlignment="1" applyProtection="1">
      <protection hidden="1"/>
    </xf>
    <xf numFmtId="0" fontId="7" fillId="2" borderId="14" xfId="5" applyFont="1" applyFill="1" applyBorder="1" applyAlignment="1" applyProtection="1">
      <protection hidden="1"/>
    </xf>
    <xf numFmtId="0" fontId="7" fillId="2" borderId="16" xfId="5" applyFont="1" applyFill="1" applyBorder="1" applyAlignment="1" applyProtection="1">
      <protection hidden="1"/>
    </xf>
    <xf numFmtId="0" fontId="7" fillId="2" borderId="17" xfId="5" applyFont="1" applyFill="1" applyBorder="1" applyAlignment="1" applyProtection="1">
      <protection hidden="1"/>
    </xf>
    <xf numFmtId="0" fontId="21" fillId="0" borderId="0" xfId="0" applyFont="1"/>
    <xf numFmtId="2" fontId="21" fillId="0" borderId="0" xfId="7" applyNumberFormat="1" applyFont="1"/>
    <xf numFmtId="37" fontId="23" fillId="0" borderId="0" xfId="6"/>
    <xf numFmtId="37" fontId="23" fillId="0" borderId="23" xfId="6" applyBorder="1"/>
    <xf numFmtId="37" fontId="24" fillId="0" borderId="0" xfId="6" applyFont="1" applyBorder="1"/>
    <xf numFmtId="37" fontId="29" fillId="0" borderId="23" xfId="6" applyFont="1" applyBorder="1"/>
    <xf numFmtId="37" fontId="29" fillId="0" borderId="0" xfId="6" applyFont="1"/>
    <xf numFmtId="37" fontId="16" fillId="0" borderId="23" xfId="6" applyFont="1" applyBorder="1"/>
    <xf numFmtId="37" fontId="23" fillId="0" borderId="23" xfId="6" applyBorder="1" applyAlignment="1">
      <alignment horizontal="left"/>
    </xf>
    <xf numFmtId="37" fontId="23" fillId="0" borderId="36" xfId="6" applyBorder="1"/>
    <xf numFmtId="37" fontId="23" fillId="0" borderId="0" xfId="6" applyBorder="1"/>
    <xf numFmtId="37" fontId="34" fillId="0" borderId="23" xfId="6" applyFont="1" applyBorder="1"/>
    <xf numFmtId="37" fontId="34" fillId="0" borderId="0" xfId="6" applyFont="1"/>
    <xf numFmtId="165" fontId="0" fillId="0" borderId="0" xfId="8" applyFont="1"/>
    <xf numFmtId="0" fontId="18" fillId="0" borderId="0" xfId="0" quotePrefix="1" applyFont="1" applyProtection="1">
      <protection locked="0"/>
    </xf>
    <xf numFmtId="0" fontId="3" fillId="0" borderId="0" xfId="3" applyFont="1" applyFill="1" applyBorder="1" applyAlignment="1" applyProtection="1">
      <alignment vertical="center"/>
      <protection hidden="1"/>
    </xf>
    <xf numFmtId="0" fontId="5" fillId="3" borderId="1" xfId="4" applyNumberFormat="1" applyFont="1" applyFill="1" applyBorder="1" applyAlignment="1" applyProtection="1">
      <protection hidden="1"/>
    </xf>
    <xf numFmtId="0" fontId="8" fillId="3" borderId="1" xfId="4" applyNumberFormat="1" applyFont="1" applyFill="1" applyBorder="1" applyAlignment="1" applyProtection="1">
      <protection hidden="1"/>
    </xf>
    <xf numFmtId="0" fontId="11" fillId="7" borderId="1" xfId="4" applyFont="1" applyFill="1" applyBorder="1" applyAlignment="1" applyProtection="1">
      <alignment vertical="center"/>
      <protection hidden="1"/>
    </xf>
    <xf numFmtId="49" fontId="6" fillId="7" borderId="1" xfId="4" applyNumberFormat="1" applyFont="1" applyFill="1" applyBorder="1" applyAlignment="1" applyProtection="1">
      <alignment vertical="center" wrapText="1"/>
      <protection hidden="1"/>
    </xf>
    <xf numFmtId="0" fontId="12" fillId="2" borderId="1" xfId="4" applyFont="1" applyFill="1" applyBorder="1" applyAlignment="1" applyProtection="1">
      <protection hidden="1"/>
    </xf>
    <xf numFmtId="0" fontId="5" fillId="2" borderId="1" xfId="4" applyFont="1" applyFill="1" applyBorder="1" applyAlignment="1" applyProtection="1">
      <protection hidden="1"/>
    </xf>
    <xf numFmtId="49" fontId="6" fillId="2" borderId="1" xfId="4" applyNumberFormat="1" applyFont="1" applyFill="1" applyBorder="1" applyAlignment="1" applyProtection="1">
      <alignment vertical="center"/>
      <protection hidden="1"/>
    </xf>
    <xf numFmtId="0" fontId="12" fillId="4" borderId="1" xfId="4" applyNumberFormat="1" applyFont="1" applyFill="1" applyBorder="1" applyAlignment="1" applyProtection="1">
      <protection hidden="1"/>
    </xf>
    <xf numFmtId="0" fontId="12" fillId="2" borderId="1" xfId="4" applyNumberFormat="1" applyFont="1" applyFill="1" applyBorder="1" applyAlignment="1" applyProtection="1">
      <protection hidden="1"/>
    </xf>
    <xf numFmtId="0" fontId="8" fillId="3" borderId="6" xfId="4" applyNumberFormat="1" applyFont="1" applyFill="1" applyBorder="1" applyAlignment="1" applyProtection="1">
      <protection hidden="1"/>
    </xf>
    <xf numFmtId="0" fontId="11" fillId="7" borderId="9" xfId="4" applyFont="1" applyFill="1" applyBorder="1" applyAlignment="1" applyProtection="1">
      <protection hidden="1"/>
    </xf>
    <xf numFmtId="0" fontId="11" fillId="7" borderId="10" xfId="4" applyFont="1" applyFill="1" applyBorder="1" applyAlignment="1" applyProtection="1">
      <protection hidden="1"/>
    </xf>
    <xf numFmtId="0" fontId="11" fillId="7" borderId="11" xfId="4" applyFont="1" applyFill="1" applyBorder="1" applyAlignment="1" applyProtection="1">
      <protection hidden="1"/>
    </xf>
    <xf numFmtId="0" fontId="7" fillId="2" borderId="1" xfId="4" applyFont="1" applyFill="1" applyBorder="1" applyAlignment="1" applyProtection="1">
      <protection hidden="1"/>
    </xf>
    <xf numFmtId="0" fontId="7" fillId="7" borderId="9" xfId="4" applyFont="1" applyFill="1" applyBorder="1" applyAlignment="1" applyProtection="1">
      <protection hidden="1"/>
    </xf>
    <xf numFmtId="0" fontId="7" fillId="7" borderId="10" xfId="4" applyFont="1" applyFill="1" applyBorder="1" applyAlignment="1" applyProtection="1">
      <protection hidden="1"/>
    </xf>
    <xf numFmtId="0" fontId="7" fillId="7" borderId="11" xfId="4" applyFont="1" applyFill="1" applyBorder="1" applyAlignment="1" applyProtection="1">
      <protection hidden="1"/>
    </xf>
    <xf numFmtId="0" fontId="6" fillId="9" borderId="9" xfId="4" applyFont="1" applyFill="1" applyBorder="1" applyAlignment="1" applyProtection="1">
      <protection hidden="1"/>
    </xf>
    <xf numFmtId="0" fontId="6" fillId="9" borderId="10" xfId="4" applyFont="1" applyFill="1" applyBorder="1" applyAlignment="1" applyProtection="1">
      <protection hidden="1"/>
    </xf>
    <xf numFmtId="0" fontId="6" fillId="9" borderId="11" xfId="4" applyFont="1" applyFill="1" applyBorder="1" applyAlignment="1" applyProtection="1">
      <protection hidden="1"/>
    </xf>
    <xf numFmtId="0" fontId="6" fillId="9" borderId="9" xfId="4" applyFont="1" applyFill="1" applyBorder="1" applyAlignment="1" applyProtection="1">
      <alignment vertical="top" wrapText="1"/>
      <protection hidden="1"/>
    </xf>
    <xf numFmtId="0" fontId="6" fillId="9" borderId="10" xfId="4" applyFont="1" applyFill="1" applyBorder="1" applyAlignment="1" applyProtection="1">
      <alignment vertical="top" wrapText="1"/>
      <protection hidden="1"/>
    </xf>
    <xf numFmtId="0" fontId="6" fillId="9" borderId="11" xfId="4" applyFont="1" applyFill="1" applyBorder="1" applyAlignment="1" applyProtection="1">
      <alignment vertical="top" wrapText="1"/>
      <protection hidden="1"/>
    </xf>
    <xf numFmtId="0" fontId="6" fillId="9" borderId="9" xfId="4" applyFont="1" applyFill="1" applyBorder="1" applyAlignment="1" applyProtection="1">
      <alignment vertical="center"/>
      <protection hidden="1"/>
    </xf>
    <xf numFmtId="0" fontId="6" fillId="9" borderId="10" xfId="4" applyFont="1" applyFill="1" applyBorder="1" applyAlignment="1" applyProtection="1">
      <alignment vertical="center"/>
      <protection hidden="1"/>
    </xf>
    <xf numFmtId="0" fontId="6" fillId="9" borderId="11" xfId="4" applyFont="1" applyFill="1" applyBorder="1" applyAlignment="1" applyProtection="1">
      <alignment vertical="center"/>
      <protection hidden="1"/>
    </xf>
    <xf numFmtId="0" fontId="11" fillId="0" borderId="9" xfId="4" applyFont="1" applyFill="1" applyBorder="1" applyAlignment="1" applyProtection="1">
      <alignment vertical="center"/>
      <protection hidden="1"/>
    </xf>
    <xf numFmtId="0" fontId="11" fillId="0" borderId="10" xfId="4" applyFont="1" applyFill="1" applyBorder="1" applyAlignment="1" applyProtection="1">
      <alignment vertical="center"/>
      <protection hidden="1"/>
    </xf>
    <xf numFmtId="0" fontId="11" fillId="0" borderId="11" xfId="4" applyFont="1" applyFill="1" applyBorder="1" applyAlignment="1" applyProtection="1">
      <alignment vertical="center"/>
      <protection hidden="1"/>
    </xf>
    <xf numFmtId="0" fontId="6" fillId="2" borderId="1" xfId="4" applyFont="1" applyFill="1" applyBorder="1" applyAlignment="1" applyProtection="1">
      <alignment vertical="center"/>
      <protection hidden="1"/>
    </xf>
    <xf numFmtId="0" fontId="11" fillId="2" borderId="1" xfId="4" applyFont="1" applyFill="1" applyBorder="1" applyAlignment="1" applyProtection="1">
      <alignment vertical="center"/>
      <protection hidden="1"/>
    </xf>
    <xf numFmtId="0" fontId="11" fillId="11" borderId="1" xfId="4" applyFont="1" applyFill="1" applyBorder="1" applyAlignment="1" applyProtection="1">
      <alignment vertical="center"/>
      <protection hidden="1"/>
    </xf>
    <xf numFmtId="167" fontId="22" fillId="0" borderId="0" xfId="1" applyNumberFormat="1" applyFont="1" applyFill="1" applyAlignment="1" applyProtection="1">
      <alignment horizontal="center"/>
      <protection locked="0" hidden="1"/>
    </xf>
    <xf numFmtId="167" fontId="21" fillId="0" borderId="0" xfId="1" applyNumberFormat="1" applyFont="1" applyFill="1" applyAlignment="1" applyProtection="1">
      <alignment horizontal="center"/>
      <protection locked="0" hidden="1"/>
    </xf>
    <xf numFmtId="168" fontId="21" fillId="0" borderId="0" xfId="1" applyNumberFormat="1" applyFont="1" applyFill="1" applyAlignment="1" applyProtection="1">
      <alignment horizontal="center"/>
      <protection locked="0" hidden="1"/>
    </xf>
    <xf numFmtId="0" fontId="4" fillId="9" borderId="1" xfId="4" applyFont="1" applyFill="1" applyBorder="1" applyAlignment="1" applyProtection="1">
      <protection hidden="1"/>
    </xf>
    <xf numFmtId="0" fontId="9" fillId="9" borderId="0" xfId="0" applyFont="1" applyFill="1" applyAlignment="1" applyProtection="1">
      <alignment horizontal="left"/>
    </xf>
    <xf numFmtId="0" fontId="16" fillId="9" borderId="0" xfId="0" applyFont="1" applyFill="1" applyAlignment="1" applyProtection="1">
      <alignment horizontal="left"/>
    </xf>
    <xf numFmtId="0" fontId="9" fillId="2" borderId="46" xfId="9" applyFill="1" applyBorder="1" applyProtection="1"/>
    <xf numFmtId="0" fontId="9" fillId="2" borderId="26" xfId="9" applyFill="1" applyBorder="1" applyProtection="1"/>
    <xf numFmtId="0" fontId="9" fillId="2" borderId="47" xfId="9" applyFill="1" applyBorder="1" applyProtection="1"/>
    <xf numFmtId="0" fontId="9" fillId="2" borderId="0" xfId="9" applyFill="1" applyProtection="1"/>
    <xf numFmtId="0" fontId="9" fillId="2" borderId="48" xfId="9" applyFill="1" applyBorder="1" applyProtection="1"/>
    <xf numFmtId="0" fontId="9" fillId="2" borderId="0" xfId="9" applyFill="1" applyBorder="1" applyProtection="1"/>
    <xf numFmtId="0" fontId="9" fillId="2" borderId="49" xfId="9" applyFill="1" applyBorder="1" applyProtection="1"/>
    <xf numFmtId="0" fontId="39" fillId="2" borderId="0" xfId="9" quotePrefix="1" applyFont="1" applyFill="1" applyBorder="1" applyProtection="1"/>
    <xf numFmtId="0" fontId="40" fillId="2" borderId="0" xfId="9" applyFont="1" applyFill="1" applyBorder="1" applyProtection="1"/>
    <xf numFmtId="0" fontId="41" fillId="2" borderId="0" xfId="9" applyFont="1" applyFill="1" applyBorder="1" applyAlignment="1" applyProtection="1">
      <alignment horizontal="center"/>
    </xf>
    <xf numFmtId="0" fontId="42" fillId="2" borderId="0" xfId="9" applyFont="1" applyFill="1" applyBorder="1" applyAlignment="1" applyProtection="1">
      <alignment horizontal="center"/>
    </xf>
    <xf numFmtId="0" fontId="43" fillId="2" borderId="48" xfId="9" applyFont="1" applyFill="1" applyBorder="1" applyProtection="1"/>
    <xf numFmtId="0" fontId="44" fillId="2" borderId="0" xfId="9" applyFont="1" applyFill="1" applyBorder="1" applyAlignment="1" applyProtection="1">
      <alignment horizontal="center"/>
    </xf>
    <xf numFmtId="0" fontId="43" fillId="2" borderId="0" xfId="9" applyFont="1" applyFill="1" applyBorder="1" applyProtection="1"/>
    <xf numFmtId="0" fontId="43" fillId="2" borderId="49" xfId="9" applyFont="1" applyFill="1" applyBorder="1" applyProtection="1"/>
    <xf numFmtId="0" fontId="43" fillId="2" borderId="0" xfId="9" applyFont="1" applyFill="1" applyProtection="1"/>
    <xf numFmtId="0" fontId="29" fillId="2" borderId="48" xfId="9" applyFont="1" applyFill="1" applyBorder="1" applyProtection="1"/>
    <xf numFmtId="0" fontId="45" fillId="2" borderId="0" xfId="9" applyFont="1" applyFill="1" applyBorder="1" applyProtection="1"/>
    <xf numFmtId="0" fontId="29" fillId="2" borderId="0" xfId="9" applyFont="1" applyFill="1" applyBorder="1" applyProtection="1"/>
    <xf numFmtId="0" fontId="29" fillId="2" borderId="49" xfId="9" applyFont="1" applyFill="1" applyBorder="1" applyProtection="1"/>
    <xf numFmtId="0" fontId="29" fillId="2" borderId="0" xfId="9" applyFont="1" applyFill="1" applyProtection="1"/>
    <xf numFmtId="0" fontId="16" fillId="2" borderId="0" xfId="9" applyFont="1" applyFill="1" applyBorder="1" applyProtection="1"/>
    <xf numFmtId="0" fontId="47" fillId="2" borderId="0" xfId="10" applyFont="1" applyFill="1" applyBorder="1" applyAlignment="1" applyProtection="1"/>
    <xf numFmtId="0" fontId="9" fillId="2" borderId="50" xfId="9" applyFill="1" applyBorder="1" applyProtection="1"/>
    <xf numFmtId="0" fontId="9" fillId="2" borderId="43" xfId="9" applyFill="1" applyBorder="1" applyProtection="1"/>
    <xf numFmtId="0" fontId="9" fillId="2" borderId="51" xfId="9" applyFill="1" applyBorder="1" applyProtection="1"/>
    <xf numFmtId="167" fontId="16" fillId="0" borderId="0" xfId="0" applyNumberFormat="1" applyFont="1" applyProtection="1"/>
    <xf numFmtId="167" fontId="9" fillId="0" borderId="0" xfId="0" applyNumberFormat="1" applyFont="1" applyProtection="1"/>
    <xf numFmtId="0" fontId="18" fillId="0" borderId="0" xfId="0" applyFont="1" applyAlignment="1" applyProtection="1">
      <alignment horizontal="left"/>
      <protection locked="0"/>
    </xf>
    <xf numFmtId="43" fontId="21" fillId="0" borderId="0" xfId="1" applyFont="1" applyFill="1" applyAlignment="1" applyProtection="1">
      <alignment horizontal="center"/>
      <protection locked="0" hidden="1"/>
    </xf>
    <xf numFmtId="43" fontId="22" fillId="0" borderId="0" xfId="1" applyFont="1" applyFill="1" applyAlignment="1" applyProtection="1">
      <alignment horizontal="center"/>
      <protection locked="0" hidden="1"/>
    </xf>
    <xf numFmtId="43" fontId="9" fillId="0" borderId="0" xfId="1" applyFont="1" applyProtection="1"/>
    <xf numFmtId="43" fontId="4" fillId="2" borderId="0" xfId="1" applyFont="1" applyFill="1" applyBorder="1" applyProtection="1">
      <protection hidden="1"/>
    </xf>
    <xf numFmtId="164" fontId="4" fillId="2" borderId="0" xfId="4" applyNumberFormat="1" applyFont="1" applyFill="1" applyBorder="1" applyProtection="1">
      <protection hidden="1"/>
    </xf>
    <xf numFmtId="0" fontId="48" fillId="0" borderId="0" xfId="0" applyFont="1" applyProtection="1">
      <protection hidden="1"/>
    </xf>
    <xf numFmtId="0" fontId="21" fillId="0" borderId="0" xfId="0" applyFont="1" applyProtection="1">
      <protection hidden="1"/>
    </xf>
    <xf numFmtId="0" fontId="22" fillId="0" borderId="0" xfId="0" applyFont="1" applyProtection="1">
      <protection hidden="1"/>
    </xf>
    <xf numFmtId="0" fontId="16" fillId="0" borderId="0" xfId="0" applyFont="1" applyAlignment="1" applyProtection="1">
      <alignment horizontal="left"/>
      <protection hidden="1"/>
    </xf>
    <xf numFmtId="0" fontId="22" fillId="0" borderId="0" xfId="0" applyFont="1" applyAlignment="1" applyProtection="1">
      <alignment horizontal="center"/>
      <protection hidden="1"/>
    </xf>
    <xf numFmtId="43" fontId="22" fillId="0" borderId="0" xfId="1" applyFont="1" applyProtection="1">
      <protection hidden="1"/>
    </xf>
    <xf numFmtId="0" fontId="9" fillId="0" borderId="0" xfId="0" applyFont="1" applyAlignment="1" applyProtection="1">
      <alignment horizontal="left"/>
      <protection hidden="1"/>
    </xf>
    <xf numFmtId="43" fontId="21" fillId="0" borderId="0" xfId="0" applyNumberFormat="1" applyFont="1" applyProtection="1">
      <protection hidden="1"/>
    </xf>
    <xf numFmtId="43" fontId="21" fillId="0" borderId="0" xfId="1" applyFont="1" applyProtection="1">
      <protection hidden="1"/>
    </xf>
    <xf numFmtId="43" fontId="22" fillId="0" borderId="52" xfId="1" applyFont="1" applyFill="1" applyBorder="1" applyProtection="1">
      <protection hidden="1"/>
    </xf>
    <xf numFmtId="43" fontId="22" fillId="0" borderId="0" xfId="0" applyNumberFormat="1" applyFont="1" applyProtection="1">
      <protection hidden="1"/>
    </xf>
    <xf numFmtId="167" fontId="21" fillId="0" borderId="0" xfId="1" applyNumberFormat="1" applyFont="1" applyFill="1" applyAlignment="1" applyProtection="1">
      <alignment horizontal="center"/>
      <protection hidden="1"/>
    </xf>
    <xf numFmtId="43" fontId="21" fillId="0" borderId="0" xfId="1" applyFont="1" applyFill="1" applyAlignment="1" applyProtection="1">
      <alignment horizontal="center"/>
      <protection hidden="1"/>
    </xf>
    <xf numFmtId="164" fontId="22" fillId="0" borderId="0" xfId="0" applyNumberFormat="1" applyFont="1" applyProtection="1">
      <protection hidden="1"/>
    </xf>
    <xf numFmtId="167" fontId="22" fillId="0" borderId="0" xfId="1" applyNumberFormat="1" applyFont="1" applyFill="1" applyAlignment="1" applyProtection="1">
      <alignment horizontal="center"/>
      <protection hidden="1"/>
    </xf>
    <xf numFmtId="43" fontId="21" fillId="0" borderId="0" xfId="1" applyFont="1" applyFill="1" applyProtection="1">
      <protection hidden="1"/>
    </xf>
    <xf numFmtId="43" fontId="22" fillId="0" borderId="52" xfId="1" applyFont="1" applyBorder="1" applyProtection="1">
      <protection hidden="1"/>
    </xf>
    <xf numFmtId="169" fontId="21" fillId="0" borderId="0" xfId="1" applyNumberFormat="1" applyFont="1" applyProtection="1">
      <protection hidden="1"/>
    </xf>
    <xf numFmtId="43" fontId="21" fillId="6" borderId="0" xfId="1" applyFont="1" applyFill="1" applyProtection="1">
      <protection locked="0"/>
    </xf>
    <xf numFmtId="168" fontId="21" fillId="0" borderId="0" xfId="1" applyNumberFormat="1" applyFont="1" applyFill="1" applyAlignment="1" applyProtection="1">
      <alignment horizontal="center"/>
      <protection hidden="1"/>
    </xf>
    <xf numFmtId="0" fontId="21" fillId="0" borderId="0" xfId="0" applyFont="1" applyProtection="1">
      <protection locked="0"/>
    </xf>
    <xf numFmtId="164" fontId="21" fillId="0" borderId="0" xfId="0" applyNumberFormat="1" applyFont="1" applyProtection="1">
      <protection locked="0"/>
    </xf>
    <xf numFmtId="37" fontId="24" fillId="14" borderId="0" xfId="6" applyFont="1" applyFill="1" applyBorder="1" applyProtection="1">
      <protection hidden="1"/>
    </xf>
    <xf numFmtId="165" fontId="25" fillId="14" borderId="0" xfId="8" applyFont="1" applyFill="1" applyBorder="1" applyProtection="1">
      <protection hidden="1"/>
    </xf>
    <xf numFmtId="37" fontId="26" fillId="0" borderId="24" xfId="6" applyFont="1" applyBorder="1" applyAlignment="1" applyProtection="1">
      <alignment horizontal="center"/>
      <protection hidden="1"/>
    </xf>
    <xf numFmtId="37" fontId="27" fillId="14" borderId="1" xfId="6" applyFont="1" applyFill="1" applyBorder="1" applyProtection="1">
      <protection hidden="1"/>
    </xf>
    <xf numFmtId="37" fontId="24" fillId="0" borderId="1" xfId="6" applyFont="1" applyBorder="1" applyProtection="1">
      <protection hidden="1"/>
    </xf>
    <xf numFmtId="37" fontId="28" fillId="15" borderId="25" xfId="6" applyFont="1" applyFill="1" applyBorder="1" applyAlignment="1" applyProtection="1">
      <alignment horizontal="left" vertical="center" wrapText="1"/>
      <protection hidden="1"/>
    </xf>
    <xf numFmtId="37" fontId="28" fillId="15" borderId="0" xfId="6" applyFont="1" applyFill="1" applyBorder="1" applyProtection="1">
      <protection hidden="1"/>
    </xf>
    <xf numFmtId="165" fontId="28" fillId="15" borderId="0" xfId="8" applyFont="1" applyFill="1" applyBorder="1" applyAlignment="1" applyProtection="1">
      <alignment vertical="center"/>
      <protection hidden="1"/>
    </xf>
    <xf numFmtId="37" fontId="28" fillId="15" borderId="24" xfId="6" applyFont="1" applyFill="1" applyBorder="1" applyAlignment="1" applyProtection="1">
      <alignment vertical="center"/>
      <protection hidden="1"/>
    </xf>
    <xf numFmtId="37" fontId="28" fillId="15" borderId="0" xfId="6" applyFont="1" applyFill="1" applyBorder="1" applyAlignment="1" applyProtection="1">
      <alignment vertical="center"/>
      <protection hidden="1"/>
    </xf>
    <xf numFmtId="37" fontId="24" fillId="0" borderId="0" xfId="6" applyFont="1" applyBorder="1" applyProtection="1">
      <protection hidden="1"/>
    </xf>
    <xf numFmtId="165" fontId="24" fillId="0" borderId="0" xfId="8" applyFont="1" applyBorder="1" applyProtection="1">
      <protection hidden="1"/>
    </xf>
    <xf numFmtId="37" fontId="28" fillId="0" borderId="24" xfId="6" applyFont="1" applyBorder="1" applyAlignment="1" applyProtection="1">
      <alignment horizontal="center"/>
      <protection hidden="1"/>
    </xf>
    <xf numFmtId="165" fontId="25" fillId="0" borderId="0" xfId="8" applyFont="1" applyBorder="1" applyProtection="1">
      <protection hidden="1"/>
    </xf>
    <xf numFmtId="37" fontId="30" fillId="0" borderId="0" xfId="6" applyFont="1" applyBorder="1" applyAlignment="1" applyProtection="1">
      <protection hidden="1"/>
    </xf>
    <xf numFmtId="165" fontId="29" fillId="0" borderId="0" xfId="8" applyFont="1" applyBorder="1" applyProtection="1">
      <protection hidden="1"/>
    </xf>
    <xf numFmtId="37" fontId="31" fillId="0" borderId="24" xfId="6" applyFont="1" applyBorder="1" applyAlignment="1" applyProtection="1">
      <alignment horizontal="center"/>
      <protection hidden="1"/>
    </xf>
    <xf numFmtId="165" fontId="28" fillId="14" borderId="6" xfId="8" applyFont="1" applyFill="1" applyBorder="1" applyAlignment="1" applyProtection="1">
      <alignment horizontal="center"/>
      <protection hidden="1"/>
    </xf>
    <xf numFmtId="165" fontId="28" fillId="14" borderId="28" xfId="8" applyFont="1" applyFill="1" applyBorder="1" applyAlignment="1" applyProtection="1">
      <alignment horizontal="center"/>
      <protection hidden="1"/>
    </xf>
    <xf numFmtId="37" fontId="27" fillId="16" borderId="1" xfId="6" applyFont="1" applyFill="1" applyBorder="1" applyAlignment="1" applyProtection="1">
      <alignment horizontal="center"/>
      <protection hidden="1"/>
    </xf>
    <xf numFmtId="165" fontId="28" fillId="14" borderId="8" xfId="8" applyFont="1" applyFill="1" applyBorder="1" applyAlignment="1" applyProtection="1">
      <alignment horizontal="center"/>
      <protection hidden="1"/>
    </xf>
    <xf numFmtId="37" fontId="27" fillId="0" borderId="29" xfId="6" applyFont="1" applyBorder="1" applyAlignment="1" applyProtection="1">
      <alignment vertical="justify"/>
      <protection hidden="1"/>
    </xf>
    <xf numFmtId="165" fontId="28" fillId="14" borderId="1" xfId="8" applyFont="1" applyFill="1" applyBorder="1" applyProtection="1">
      <protection hidden="1"/>
    </xf>
    <xf numFmtId="37" fontId="28" fillId="0" borderId="30" xfId="6" applyFont="1" applyBorder="1" applyAlignment="1" applyProtection="1">
      <alignment horizontal="center"/>
      <protection hidden="1"/>
    </xf>
    <xf numFmtId="37" fontId="27" fillId="14" borderId="9" xfId="6" applyFont="1" applyFill="1" applyBorder="1" applyAlignment="1" applyProtection="1">
      <protection hidden="1"/>
    </xf>
    <xf numFmtId="37" fontId="27" fillId="14" borderId="10" xfId="6" applyFont="1" applyFill="1" applyBorder="1" applyAlignment="1" applyProtection="1">
      <protection hidden="1"/>
    </xf>
    <xf numFmtId="37" fontId="28" fillId="14" borderId="1" xfId="6" applyFont="1" applyFill="1" applyBorder="1" applyAlignment="1" applyProtection="1">
      <alignment horizontal="right"/>
      <protection hidden="1"/>
    </xf>
    <xf numFmtId="165" fontId="25" fillId="14" borderId="11" xfId="8" applyFont="1" applyFill="1" applyBorder="1" applyProtection="1">
      <protection hidden="1"/>
    </xf>
    <xf numFmtId="37" fontId="27" fillId="0" borderId="9" xfId="6" applyFont="1" applyBorder="1" applyAlignment="1" applyProtection="1">
      <alignment horizontal="left" indent="2"/>
      <protection hidden="1"/>
    </xf>
    <xf numFmtId="37" fontId="27" fillId="0" borderId="10" xfId="6" applyFont="1" applyBorder="1" applyAlignment="1" applyProtection="1">
      <alignment horizontal="left" indent="2"/>
      <protection hidden="1"/>
    </xf>
    <xf numFmtId="165" fontId="28" fillId="14" borderId="1" xfId="8" applyFont="1" applyFill="1" applyBorder="1" applyAlignment="1" applyProtection="1">
      <alignment horizontal="right"/>
      <protection hidden="1"/>
    </xf>
    <xf numFmtId="37" fontId="24" fillId="0" borderId="9" xfId="6" applyFont="1" applyBorder="1" applyAlignment="1" applyProtection="1">
      <alignment horizontal="left" indent="3"/>
      <protection hidden="1"/>
    </xf>
    <xf numFmtId="37" fontId="24" fillId="0" borderId="10" xfId="6" applyFont="1" applyBorder="1" applyAlignment="1" applyProtection="1">
      <alignment horizontal="left" indent="3"/>
      <protection hidden="1"/>
    </xf>
    <xf numFmtId="37" fontId="25" fillId="0" borderId="9" xfId="6" quotePrefix="1" applyFont="1" applyFill="1" applyBorder="1" applyAlignment="1" applyProtection="1">
      <alignment horizontal="right"/>
      <protection hidden="1"/>
    </xf>
    <xf numFmtId="165" fontId="25" fillId="0" borderId="31" xfId="8" applyFont="1" applyBorder="1" applyProtection="1">
      <protection hidden="1"/>
    </xf>
    <xf numFmtId="37" fontId="28" fillId="0" borderId="9" xfId="6" applyFont="1" applyFill="1" applyBorder="1" applyAlignment="1" applyProtection="1">
      <alignment horizontal="right"/>
      <protection hidden="1"/>
    </xf>
    <xf numFmtId="165" fontId="28" fillId="14" borderId="31" xfId="8" applyFont="1" applyFill="1" applyBorder="1" applyAlignment="1" applyProtection="1">
      <alignment horizontal="right"/>
      <protection hidden="1"/>
    </xf>
    <xf numFmtId="37" fontId="24" fillId="0" borderId="9" xfId="6" applyFont="1" applyBorder="1" applyAlignment="1" applyProtection="1">
      <alignment horizontal="left" indent="2"/>
      <protection hidden="1"/>
    </xf>
    <xf numFmtId="37" fontId="24" fillId="0" borderId="10" xfId="6" applyFont="1" applyBorder="1" applyAlignment="1" applyProtection="1">
      <alignment horizontal="left" indent="2"/>
      <protection hidden="1"/>
    </xf>
    <xf numFmtId="37" fontId="28" fillId="0" borderId="9" xfId="6" quotePrefix="1" applyFont="1" applyFill="1" applyBorder="1" applyAlignment="1" applyProtection="1">
      <alignment horizontal="right"/>
      <protection hidden="1"/>
    </xf>
    <xf numFmtId="37" fontId="33" fillId="0" borderId="0" xfId="6" applyFont="1" applyBorder="1" applyAlignment="1" applyProtection="1">
      <alignment horizontal="left" indent="5"/>
      <protection hidden="1"/>
    </xf>
    <xf numFmtId="165" fontId="27" fillId="14" borderId="11" xfId="8" applyFont="1" applyFill="1" applyBorder="1" applyProtection="1">
      <protection hidden="1"/>
    </xf>
    <xf numFmtId="37" fontId="24" fillId="0" borderId="9" xfId="6" applyFont="1" applyBorder="1" applyAlignment="1" applyProtection="1">
      <alignment horizontal="left" indent="1"/>
      <protection hidden="1"/>
    </xf>
    <xf numFmtId="37" fontId="24" fillId="0" borderId="10" xfId="6" applyFont="1" applyBorder="1" applyAlignment="1" applyProtection="1">
      <alignment horizontal="left" indent="1"/>
      <protection hidden="1"/>
    </xf>
    <xf numFmtId="37" fontId="24" fillId="0" borderId="9" xfId="6" applyFont="1" applyFill="1" applyBorder="1" applyAlignment="1" applyProtection="1">
      <alignment horizontal="left" indent="1"/>
      <protection hidden="1"/>
    </xf>
    <xf numFmtId="37" fontId="24" fillId="0" borderId="10" xfId="6" applyFont="1" applyFill="1" applyBorder="1" applyAlignment="1" applyProtection="1">
      <alignment horizontal="left" indent="1"/>
      <protection hidden="1"/>
    </xf>
    <xf numFmtId="37" fontId="28" fillId="0" borderId="32" xfId="6" applyFont="1" applyBorder="1" applyAlignment="1" applyProtection="1">
      <alignment horizontal="center"/>
      <protection hidden="1"/>
    </xf>
    <xf numFmtId="37" fontId="28" fillId="0" borderId="33" xfId="6" applyFont="1" applyBorder="1" applyAlignment="1" applyProtection="1">
      <alignment horizontal="center"/>
      <protection hidden="1"/>
    </xf>
    <xf numFmtId="165" fontId="25" fillId="14" borderId="34" xfId="8" applyFont="1" applyFill="1" applyBorder="1" applyProtection="1">
      <protection hidden="1"/>
    </xf>
    <xf numFmtId="37" fontId="27" fillId="0" borderId="0" xfId="6" applyFont="1" applyBorder="1" applyAlignment="1" applyProtection="1">
      <alignment horizontal="left" indent="5"/>
      <protection hidden="1"/>
    </xf>
    <xf numFmtId="165" fontId="25" fillId="14" borderId="35" xfId="8" applyFont="1" applyFill="1" applyBorder="1" applyProtection="1">
      <protection hidden="1"/>
    </xf>
    <xf numFmtId="37" fontId="27" fillId="0" borderId="0" xfId="6" applyFont="1" applyBorder="1" applyAlignment="1" applyProtection="1">
      <alignment horizontal="left" indent="7"/>
      <protection hidden="1"/>
    </xf>
    <xf numFmtId="37" fontId="28" fillId="0" borderId="0" xfId="6" quotePrefix="1" applyFont="1" applyBorder="1" applyAlignment="1" applyProtection="1">
      <alignment horizontal="right"/>
      <protection hidden="1"/>
    </xf>
    <xf numFmtId="37" fontId="27" fillId="0" borderId="37" xfId="6" applyFont="1" applyBorder="1" applyAlignment="1" applyProtection="1">
      <alignment horizontal="left" indent="7"/>
      <protection hidden="1"/>
    </xf>
    <xf numFmtId="37" fontId="28" fillId="0" borderId="37" xfId="6" applyFont="1" applyBorder="1" applyAlignment="1" applyProtection="1">
      <alignment horizontal="right"/>
      <protection hidden="1"/>
    </xf>
    <xf numFmtId="165" fontId="25" fillId="14" borderId="38" xfId="8" applyFont="1" applyFill="1" applyBorder="1" applyProtection="1">
      <protection hidden="1"/>
    </xf>
    <xf numFmtId="37" fontId="28" fillId="0" borderId="39" xfId="6" applyFont="1" applyBorder="1" applyAlignment="1" applyProtection="1">
      <alignment horizontal="center"/>
      <protection hidden="1"/>
    </xf>
    <xf numFmtId="165" fontId="25" fillId="0" borderId="0" xfId="8" applyFont="1" applyFill="1" applyBorder="1" applyProtection="1">
      <protection hidden="1"/>
    </xf>
    <xf numFmtId="37" fontId="28" fillId="0" borderId="0" xfId="6" applyFont="1" applyBorder="1" applyAlignment="1" applyProtection="1">
      <alignment horizontal="center"/>
      <protection hidden="1"/>
    </xf>
    <xf numFmtId="37" fontId="36" fillId="0" borderId="33" xfId="6" applyFont="1" applyBorder="1" applyAlignment="1" applyProtection="1">
      <alignment horizontal="center"/>
      <protection hidden="1"/>
    </xf>
    <xf numFmtId="37" fontId="27" fillId="0" borderId="0" xfId="6" applyFont="1" applyBorder="1" applyAlignment="1" applyProtection="1">
      <alignment horizontal="left"/>
      <protection hidden="1"/>
    </xf>
    <xf numFmtId="37" fontId="28" fillId="14" borderId="1" xfId="6" quotePrefix="1" applyFont="1" applyFill="1" applyBorder="1" applyAlignment="1" applyProtection="1">
      <alignment horizontal="right"/>
      <protection hidden="1"/>
    </xf>
    <xf numFmtId="37" fontId="28" fillId="0" borderId="0" xfId="6" applyFont="1" applyBorder="1" applyAlignment="1" applyProtection="1">
      <alignment horizontal="left" indent="7"/>
      <protection hidden="1"/>
    </xf>
    <xf numFmtId="37" fontId="27" fillId="0" borderId="0" xfId="6" applyFont="1" applyBorder="1" applyAlignment="1" applyProtection="1">
      <alignment horizontal="left" indent="1"/>
      <protection hidden="1"/>
    </xf>
    <xf numFmtId="37" fontId="24" fillId="0" borderId="0" xfId="6" applyFont="1" applyBorder="1" applyAlignment="1" applyProtection="1">
      <alignment horizontal="left" indent="3"/>
      <protection hidden="1"/>
    </xf>
    <xf numFmtId="37" fontId="25" fillId="0" borderId="0" xfId="6" quotePrefix="1" applyFont="1" applyAlignment="1" applyProtection="1">
      <alignment horizontal="right"/>
      <protection hidden="1"/>
    </xf>
    <xf numFmtId="37" fontId="24" fillId="0" borderId="0" xfId="6" applyFont="1" applyBorder="1" applyAlignment="1" applyProtection="1">
      <alignment horizontal="left"/>
      <protection hidden="1"/>
    </xf>
    <xf numFmtId="37" fontId="25" fillId="0" borderId="0" xfId="6" quotePrefix="1" applyFont="1" applyBorder="1" applyAlignment="1" applyProtection="1">
      <alignment horizontal="right"/>
      <protection hidden="1"/>
    </xf>
    <xf numFmtId="37" fontId="28" fillId="0" borderId="0" xfId="6" applyFont="1" applyBorder="1" applyAlignment="1" applyProtection="1">
      <alignment horizontal="right"/>
      <protection hidden="1"/>
    </xf>
    <xf numFmtId="165" fontId="25" fillId="14" borderId="1" xfId="8" applyFont="1" applyFill="1" applyBorder="1" applyProtection="1">
      <protection hidden="1"/>
    </xf>
    <xf numFmtId="37" fontId="27" fillId="0" borderId="43" xfId="6" applyFont="1" applyFill="1" applyBorder="1" applyAlignment="1" applyProtection="1">
      <alignment horizontal="left" indent="7"/>
      <protection hidden="1"/>
    </xf>
    <xf numFmtId="165" fontId="25" fillId="0" borderId="43" xfId="8" applyFont="1" applyFill="1" applyBorder="1" applyProtection="1">
      <protection hidden="1"/>
    </xf>
    <xf numFmtId="37" fontId="26" fillId="0" borderId="44" xfId="6" applyFont="1" applyBorder="1" applyAlignment="1" applyProtection="1">
      <alignment horizontal="center"/>
      <protection hidden="1"/>
    </xf>
    <xf numFmtId="37" fontId="27" fillId="0" borderId="0" xfId="6" applyFont="1" applyBorder="1" applyAlignment="1" applyProtection="1">
      <protection hidden="1"/>
    </xf>
    <xf numFmtId="37" fontId="37" fillId="0" borderId="37" xfId="6" applyFont="1" applyBorder="1" applyProtection="1">
      <protection hidden="1"/>
    </xf>
    <xf numFmtId="165" fontId="25" fillId="0" borderId="37" xfId="8" applyFont="1" applyBorder="1" applyProtection="1">
      <protection hidden="1"/>
    </xf>
    <xf numFmtId="37" fontId="26" fillId="0" borderId="45" xfId="6" applyFont="1" applyBorder="1" applyAlignment="1" applyProtection="1">
      <alignment horizontal="center"/>
      <protection hidden="1"/>
    </xf>
    <xf numFmtId="37" fontId="23" fillId="0" borderId="0" xfId="6" applyProtection="1">
      <protection hidden="1"/>
    </xf>
    <xf numFmtId="165" fontId="0" fillId="0" borderId="0" xfId="8" applyFont="1" applyProtection="1">
      <protection hidden="1"/>
    </xf>
    <xf numFmtId="37" fontId="19" fillId="0" borderId="0" xfId="6" applyFont="1" applyAlignment="1" applyProtection="1">
      <alignment horizontal="center"/>
      <protection hidden="1"/>
    </xf>
    <xf numFmtId="37" fontId="38" fillId="0" borderId="0" xfId="6" applyFont="1" applyProtection="1">
      <protection hidden="1"/>
    </xf>
    <xf numFmtId="0" fontId="21" fillId="0" borderId="1" xfId="0" applyFont="1" applyBorder="1" applyProtection="1">
      <protection hidden="1"/>
    </xf>
    <xf numFmtId="43" fontId="21" fillId="0" borderId="1" xfId="0" applyNumberFormat="1" applyFont="1" applyBorder="1" applyProtection="1">
      <protection hidden="1"/>
    </xf>
    <xf numFmtId="43" fontId="21" fillId="0" borderId="8" xfId="0" applyNumberFormat="1" applyFont="1" applyBorder="1" applyProtection="1">
      <protection hidden="1"/>
    </xf>
    <xf numFmtId="0" fontId="22" fillId="0" borderId="9" xfId="0" applyFont="1" applyBorder="1" applyProtection="1">
      <protection hidden="1"/>
    </xf>
    <xf numFmtId="43" fontId="21" fillId="0" borderId="6" xfId="0" applyNumberFormat="1" applyFont="1" applyBorder="1" applyProtection="1">
      <protection hidden="1"/>
    </xf>
    <xf numFmtId="43" fontId="20" fillId="0" borderId="53" xfId="0" applyNumberFormat="1" applyFont="1" applyBorder="1" applyProtection="1">
      <protection hidden="1"/>
    </xf>
    <xf numFmtId="0" fontId="21" fillId="0" borderId="46" xfId="0" applyFont="1" applyBorder="1" applyProtection="1">
      <protection hidden="1"/>
    </xf>
    <xf numFmtId="0" fontId="22" fillId="0" borderId="54" xfId="0" quotePrefix="1" applyFont="1" applyBorder="1" applyAlignment="1" applyProtection="1">
      <alignment horizontal="center"/>
      <protection hidden="1"/>
    </xf>
    <xf numFmtId="0" fontId="22" fillId="0" borderId="1" xfId="0" applyFont="1" applyBorder="1" applyProtection="1">
      <protection hidden="1"/>
    </xf>
    <xf numFmtId="43" fontId="22" fillId="0" borderId="1" xfId="0" applyNumberFormat="1" applyFont="1" applyBorder="1" applyProtection="1">
      <protection hidden="1"/>
    </xf>
    <xf numFmtId="43" fontId="22" fillId="0" borderId="1" xfId="0" quotePrefix="1" applyNumberFormat="1" applyFont="1" applyBorder="1" applyAlignment="1" applyProtection="1">
      <alignment horizontal="center"/>
      <protection hidden="1"/>
    </xf>
    <xf numFmtId="43" fontId="18" fillId="0" borderId="0" xfId="0" applyNumberFormat="1" applyFont="1" applyProtection="1">
      <protection locked="0"/>
    </xf>
    <xf numFmtId="169" fontId="21" fillId="0" borderId="0" xfId="1" applyNumberFormat="1" applyFont="1" applyFill="1" applyAlignment="1" applyProtection="1">
      <alignment horizontal="center"/>
      <protection locked="0" hidden="1"/>
    </xf>
    <xf numFmtId="0" fontId="49" fillId="0" borderId="0" xfId="0" applyFont="1" applyAlignment="1" applyProtection="1">
      <alignment horizontal="center"/>
      <protection hidden="1"/>
    </xf>
    <xf numFmtId="37" fontId="27" fillId="0" borderId="0" xfId="6" applyFont="1" applyBorder="1" applyAlignment="1" applyProtection="1">
      <alignment horizontal="center" vertical="justify"/>
      <protection hidden="1"/>
    </xf>
    <xf numFmtId="37" fontId="28" fillId="15" borderId="26" xfId="6" applyFont="1" applyFill="1" applyBorder="1" applyAlignment="1" applyProtection="1">
      <alignment vertical="center" wrapText="1"/>
      <protection hidden="1"/>
    </xf>
    <xf numFmtId="37" fontId="28" fillId="15" borderId="27" xfId="6" applyFont="1" applyFill="1" applyBorder="1" applyAlignment="1" applyProtection="1">
      <alignment vertical="center" wrapText="1"/>
      <protection hidden="1"/>
    </xf>
    <xf numFmtId="37" fontId="27" fillId="0" borderId="0" xfId="6" applyFont="1" applyBorder="1" applyAlignment="1" applyProtection="1">
      <alignment horizontal="left" vertical="justify"/>
      <protection hidden="1"/>
    </xf>
    <xf numFmtId="37" fontId="27" fillId="14" borderId="9" xfId="6" applyFont="1" applyFill="1" applyBorder="1" applyAlignment="1" applyProtection="1">
      <alignment horizontal="justify" vertical="justify" wrapText="1"/>
      <protection hidden="1"/>
    </xf>
    <xf numFmtId="37" fontId="9" fillId="0" borderId="10" xfId="6" applyFont="1" applyBorder="1" applyAlignment="1" applyProtection="1">
      <alignment horizontal="justify" vertical="justify" wrapText="1"/>
      <protection hidden="1"/>
    </xf>
    <xf numFmtId="37" fontId="35" fillId="14" borderId="40" xfId="6" applyFont="1" applyFill="1" applyBorder="1" applyAlignment="1" applyProtection="1">
      <alignment horizontal="center"/>
      <protection hidden="1"/>
    </xf>
    <xf numFmtId="37" fontId="35" fillId="14" borderId="41" xfId="6" applyFont="1" applyFill="1" applyBorder="1" applyAlignment="1" applyProtection="1">
      <alignment horizontal="center"/>
      <protection hidden="1"/>
    </xf>
    <xf numFmtId="37" fontId="35" fillId="14" borderId="42" xfId="6" applyFont="1" applyFill="1" applyBorder="1" applyAlignment="1" applyProtection="1">
      <alignment horizontal="center"/>
      <protection hidden="1"/>
    </xf>
    <xf numFmtId="37" fontId="27" fillId="0" borderId="0" xfId="6" applyFont="1" applyBorder="1" applyAlignment="1" applyProtection="1">
      <alignment horizontal="center"/>
      <protection hidden="1"/>
    </xf>
    <xf numFmtId="37" fontId="27" fillId="0" borderId="26" xfId="6" applyFont="1" applyBorder="1" applyAlignment="1" applyProtection="1">
      <alignment horizontal="center"/>
      <protection hidden="1"/>
    </xf>
  </cellXfs>
  <cellStyles count="11">
    <cellStyle name="Hipervínculo" xfId="3" builtinId="8"/>
    <cellStyle name="Hipervínculo 2" xfId="10"/>
    <cellStyle name="Millares" xfId="1" builtinId="3"/>
    <cellStyle name="Millares 2" xfId="7"/>
    <cellStyle name="Millares 3" xfId="8"/>
    <cellStyle name="Normal" xfId="0" builtinId="0"/>
    <cellStyle name="Normal 14" xfId="5"/>
    <cellStyle name="Normal 15" xfId="4"/>
    <cellStyle name="Normal 2" xfId="6"/>
    <cellStyle name="Normal 2 2 2" xfId="9"/>
    <cellStyle name="Porcentaje" xfId="2" builtinId="5"/>
  </cellStyles>
  <dxfs count="18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426719</xdr:colOff>
      <xdr:row>1</xdr:row>
      <xdr:rowOff>30480</xdr:rowOff>
    </xdr:from>
    <xdr:to>
      <xdr:col>1</xdr:col>
      <xdr:colOff>5130800</xdr:colOff>
      <xdr:row>15</xdr:row>
      <xdr:rowOff>213330</xdr:rowOff>
    </xdr:to>
    <xdr:pic>
      <xdr:nvPicPr>
        <xdr:cNvPr id="2" name="1 Imagen" descr="logotipo mach 1.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799" y="198120"/>
          <a:ext cx="4704081" cy="276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entes/Contabilidad/Contabilidad%202018/Anexo%20de%20cumplimiento%20Tributario/Sabijers-Formulario-101_impto.rent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Datos generales"/>
      <sheetName val="Balance de comprobacion"/>
      <sheetName val="101 (2017)"/>
      <sheetName val="FORMULARIO RENTA SOCIEDADES"/>
      <sheetName val="101 (2018)"/>
      <sheetName val="Casilleros"/>
      <sheetName val="Casilleros Informativos"/>
      <sheetName val="Ajuste"/>
      <sheetName val="Balance General "/>
      <sheetName val="Estado de Resultados"/>
      <sheetName val="Costo Vtas"/>
      <sheetName val="Ventas"/>
      <sheetName val="Gastos incurridos"/>
      <sheetName val="Analisis GND"/>
      <sheetName val="Detalle ingresos Exentos"/>
      <sheetName val="Detalle de GND"/>
      <sheetName val="Amortizacion de Perdidas"/>
      <sheetName val="Listado"/>
      <sheetName val="Comparativo"/>
      <sheetName val="Maximo  a Reinventir"/>
      <sheetName val="Hoja1"/>
      <sheetName val="Hoja2"/>
      <sheetName val="Hoja3"/>
    </sheetNames>
    <sheetDataSet>
      <sheetData sheetId="0" refreshError="1"/>
      <sheetData sheetId="1" refreshError="1"/>
      <sheetData sheetId="2"/>
      <sheetData sheetId="3">
        <row r="6">
          <cell r="D6">
            <v>0</v>
          </cell>
          <cell r="J6">
            <v>0</v>
          </cell>
        </row>
        <row r="7">
          <cell r="D7">
            <v>311</v>
          </cell>
          <cell r="J7">
            <v>250</v>
          </cell>
        </row>
        <row r="8">
          <cell r="D8">
            <v>311</v>
          </cell>
          <cell r="J8">
            <v>47044.76</v>
          </cell>
        </row>
        <row r="9">
          <cell r="D9">
            <v>311</v>
          </cell>
          <cell r="J9">
            <v>9144.8700000000008</v>
          </cell>
        </row>
        <row r="10">
          <cell r="D10">
            <v>311</v>
          </cell>
          <cell r="J10">
            <v>237892.67</v>
          </cell>
        </row>
        <row r="11">
          <cell r="D11">
            <v>311</v>
          </cell>
          <cell r="J11">
            <v>230463.29</v>
          </cell>
        </row>
        <row r="12">
          <cell r="D12">
            <v>311</v>
          </cell>
          <cell r="J12">
            <v>0</v>
          </cell>
        </row>
        <row r="13">
          <cell r="D13">
            <v>311</v>
          </cell>
          <cell r="J13">
            <v>183.96</v>
          </cell>
        </row>
        <row r="14">
          <cell r="D14">
            <v>315</v>
          </cell>
          <cell r="J14">
            <v>598991.93999999994</v>
          </cell>
        </row>
        <row r="15">
          <cell r="D15">
            <v>317</v>
          </cell>
          <cell r="J15">
            <v>-966.07</v>
          </cell>
        </row>
        <row r="16">
          <cell r="D16">
            <v>360</v>
          </cell>
          <cell r="J16">
            <v>0</v>
          </cell>
        </row>
        <row r="17">
          <cell r="D17">
            <v>360</v>
          </cell>
          <cell r="J17">
            <v>1299.8900000000001</v>
          </cell>
        </row>
        <row r="18">
          <cell r="D18">
            <v>360</v>
          </cell>
          <cell r="J18">
            <v>260</v>
          </cell>
        </row>
        <row r="19">
          <cell r="D19">
            <v>360</v>
          </cell>
          <cell r="J19">
            <v>0</v>
          </cell>
        </row>
        <row r="20">
          <cell r="D20">
            <v>360</v>
          </cell>
          <cell r="J20">
            <v>5000</v>
          </cell>
        </row>
        <row r="21">
          <cell r="D21">
            <v>360</v>
          </cell>
          <cell r="J21">
            <v>1863.65</v>
          </cell>
        </row>
        <row r="22">
          <cell r="D22">
            <v>360</v>
          </cell>
          <cell r="J22">
            <v>6660</v>
          </cell>
        </row>
        <row r="23">
          <cell r="D23">
            <v>360</v>
          </cell>
          <cell r="J23">
            <v>598.07000000000005</v>
          </cell>
        </row>
        <row r="24">
          <cell r="D24">
            <v>340</v>
          </cell>
          <cell r="J24">
            <v>92573.36</v>
          </cell>
        </row>
        <row r="25">
          <cell r="D25">
            <v>340</v>
          </cell>
          <cell r="J25">
            <v>124974.78</v>
          </cell>
        </row>
        <row r="26">
          <cell r="D26">
            <v>341</v>
          </cell>
          <cell r="J26">
            <v>319.77999999999997</v>
          </cell>
        </row>
        <row r="27">
          <cell r="D27">
            <v>342</v>
          </cell>
          <cell r="J27">
            <v>93775.52</v>
          </cell>
        </row>
        <row r="28">
          <cell r="D28">
            <v>342</v>
          </cell>
          <cell r="J28">
            <v>0</v>
          </cell>
        </row>
        <row r="29">
          <cell r="D29">
            <v>339</v>
          </cell>
          <cell r="J29">
            <v>0</v>
          </cell>
        </row>
        <row r="30">
          <cell r="D30">
            <v>347</v>
          </cell>
          <cell r="J30">
            <v>-362.33</v>
          </cell>
        </row>
        <row r="31">
          <cell r="D31">
            <v>360</v>
          </cell>
          <cell r="J31">
            <v>-0.7</v>
          </cell>
        </row>
        <row r="32">
          <cell r="D32">
            <v>336</v>
          </cell>
          <cell r="J32">
            <v>0</v>
          </cell>
        </row>
        <row r="33">
          <cell r="D33">
            <v>336</v>
          </cell>
          <cell r="J33">
            <v>0</v>
          </cell>
        </row>
        <row r="34">
          <cell r="D34">
            <v>336</v>
          </cell>
          <cell r="J34">
            <v>0</v>
          </cell>
        </row>
        <row r="35">
          <cell r="D35">
            <v>336</v>
          </cell>
          <cell r="J35">
            <v>0</v>
          </cell>
        </row>
        <row r="36">
          <cell r="D36">
            <v>336</v>
          </cell>
          <cell r="J36">
            <v>0</v>
          </cell>
        </row>
        <row r="37">
          <cell r="D37">
            <v>335</v>
          </cell>
          <cell r="J37">
            <v>0</v>
          </cell>
        </row>
        <row r="38">
          <cell r="D38">
            <v>336</v>
          </cell>
          <cell r="J38">
            <v>0</v>
          </cell>
        </row>
        <row r="39">
          <cell r="D39">
            <v>379</v>
          </cell>
          <cell r="J39">
            <v>219017.66</v>
          </cell>
        </row>
        <row r="40">
          <cell r="D40">
            <v>373</v>
          </cell>
          <cell r="J40">
            <v>19094.14</v>
          </cell>
        </row>
        <row r="41">
          <cell r="D41">
            <v>374</v>
          </cell>
          <cell r="J41">
            <v>45984.58</v>
          </cell>
        </row>
        <row r="42">
          <cell r="D42">
            <v>375</v>
          </cell>
          <cell r="J42">
            <v>33000</v>
          </cell>
        </row>
        <row r="43">
          <cell r="D43">
            <v>362</v>
          </cell>
          <cell r="J43">
            <v>0</v>
          </cell>
        </row>
        <row r="44">
          <cell r="D44">
            <v>384</v>
          </cell>
          <cell r="J44">
            <v>-118988.66</v>
          </cell>
        </row>
        <row r="45">
          <cell r="D45">
            <v>384</v>
          </cell>
          <cell r="J45">
            <v>-11206.01</v>
          </cell>
        </row>
        <row r="46">
          <cell r="D46">
            <v>384</v>
          </cell>
          <cell r="J46">
            <v>-44620.02</v>
          </cell>
        </row>
        <row r="47">
          <cell r="D47">
            <v>384</v>
          </cell>
          <cell r="J47">
            <v>-26730</v>
          </cell>
        </row>
        <row r="48">
          <cell r="D48">
            <v>311</v>
          </cell>
          <cell r="J48">
            <v>50000</v>
          </cell>
        </row>
        <row r="49">
          <cell r="D49">
            <v>358</v>
          </cell>
          <cell r="J49">
            <v>4277.1099999999997</v>
          </cell>
        </row>
        <row r="50">
          <cell r="D50">
            <v>358</v>
          </cell>
          <cell r="J50">
            <v>-0.01</v>
          </cell>
        </row>
        <row r="51">
          <cell r="D51">
            <v>440</v>
          </cell>
          <cell r="J51">
            <v>4036.88</v>
          </cell>
        </row>
        <row r="52">
          <cell r="D52">
            <v>394</v>
          </cell>
          <cell r="J52">
            <v>190000</v>
          </cell>
        </row>
        <row r="53">
          <cell r="D53">
            <v>513</v>
          </cell>
          <cell r="J53">
            <v>-381006.31</v>
          </cell>
        </row>
        <row r="54">
          <cell r="D54">
            <v>514</v>
          </cell>
          <cell r="J54">
            <v>-11987.85</v>
          </cell>
        </row>
        <row r="55">
          <cell r="D55" t="e">
            <v>#N/A</v>
          </cell>
          <cell r="J55">
            <v>0</v>
          </cell>
        </row>
        <row r="56">
          <cell r="D56" t="e">
            <v>#N/A</v>
          </cell>
          <cell r="J56">
            <v>0</v>
          </cell>
        </row>
        <row r="57">
          <cell r="D57" t="e">
            <v>#N/A</v>
          </cell>
          <cell r="J57">
            <v>0</v>
          </cell>
        </row>
        <row r="58">
          <cell r="D58">
            <v>536</v>
          </cell>
          <cell r="J58">
            <v>0</v>
          </cell>
        </row>
        <row r="59">
          <cell r="D59">
            <v>536</v>
          </cell>
          <cell r="J59">
            <v>-3826.83</v>
          </cell>
        </row>
        <row r="60">
          <cell r="D60">
            <v>536</v>
          </cell>
          <cell r="J60">
            <v>-11027.18</v>
          </cell>
        </row>
        <row r="61">
          <cell r="D61">
            <v>536</v>
          </cell>
          <cell r="J61">
            <v>-26856</v>
          </cell>
        </row>
        <row r="62">
          <cell r="D62" t="e">
            <v>#N/A</v>
          </cell>
          <cell r="J62">
            <v>0</v>
          </cell>
        </row>
        <row r="63">
          <cell r="D63">
            <v>533</v>
          </cell>
          <cell r="J63">
            <v>-44672</v>
          </cell>
        </row>
        <row r="64">
          <cell r="D64">
            <v>536</v>
          </cell>
          <cell r="J64">
            <v>-21000</v>
          </cell>
        </row>
        <row r="65">
          <cell r="D65">
            <v>534</v>
          </cell>
          <cell r="J65">
            <v>-9857.19</v>
          </cell>
        </row>
        <row r="66">
          <cell r="D66">
            <v>534</v>
          </cell>
          <cell r="J66">
            <v>-2574.13</v>
          </cell>
        </row>
        <row r="67">
          <cell r="D67">
            <v>534</v>
          </cell>
          <cell r="J67">
            <v>-3124.46</v>
          </cell>
        </row>
        <row r="68">
          <cell r="D68" t="e">
            <v>#N/A</v>
          </cell>
          <cell r="J68">
            <v>0</v>
          </cell>
        </row>
        <row r="69">
          <cell r="D69" t="e">
            <v>#N/A</v>
          </cell>
          <cell r="J69">
            <v>0</v>
          </cell>
        </row>
        <row r="70">
          <cell r="D70" t="e">
            <v>#N/A</v>
          </cell>
          <cell r="J70">
            <v>0</v>
          </cell>
        </row>
        <row r="71">
          <cell r="D71" t="e">
            <v>#N/A</v>
          </cell>
          <cell r="J71">
            <v>0</v>
          </cell>
        </row>
        <row r="72">
          <cell r="D72" t="e">
            <v>#N/A</v>
          </cell>
          <cell r="J72">
            <v>0</v>
          </cell>
        </row>
        <row r="73">
          <cell r="D73" t="e">
            <v>#N/A</v>
          </cell>
          <cell r="J73">
            <v>0</v>
          </cell>
        </row>
        <row r="74">
          <cell r="D74" t="e">
            <v>#N/A</v>
          </cell>
          <cell r="J74">
            <v>0</v>
          </cell>
        </row>
        <row r="75">
          <cell r="D75" t="e">
            <v>#N/A</v>
          </cell>
          <cell r="J75">
            <v>0</v>
          </cell>
        </row>
        <row r="76">
          <cell r="D76" t="e">
            <v>#N/A</v>
          </cell>
          <cell r="J76">
            <v>0</v>
          </cell>
        </row>
        <row r="77">
          <cell r="D77" t="e">
            <v>#N/A</v>
          </cell>
          <cell r="J77">
            <v>0</v>
          </cell>
        </row>
        <row r="78">
          <cell r="D78" t="e">
            <v>#N/A</v>
          </cell>
          <cell r="J78">
            <v>0</v>
          </cell>
        </row>
        <row r="79">
          <cell r="D79" t="e">
            <v>#N/A</v>
          </cell>
          <cell r="J79">
            <v>0</v>
          </cell>
        </row>
        <row r="80">
          <cell r="D80" t="e">
            <v>#N/A</v>
          </cell>
          <cell r="J80">
            <v>0</v>
          </cell>
        </row>
        <row r="81">
          <cell r="D81" t="e">
            <v>#N/A</v>
          </cell>
          <cell r="J81">
            <v>0</v>
          </cell>
        </row>
        <row r="82">
          <cell r="D82" t="e">
            <v>#N/A</v>
          </cell>
          <cell r="J82">
            <v>0</v>
          </cell>
        </row>
        <row r="83">
          <cell r="D83">
            <v>549</v>
          </cell>
          <cell r="J83">
            <v>-22418.98</v>
          </cell>
        </row>
        <row r="84">
          <cell r="D84">
            <v>532</v>
          </cell>
          <cell r="J84">
            <v>-40763.050000000003</v>
          </cell>
        </row>
        <row r="85">
          <cell r="D85" t="e">
            <v>#N/A</v>
          </cell>
          <cell r="J85">
            <v>0</v>
          </cell>
        </row>
        <row r="86">
          <cell r="D86" t="e">
            <v>#N/A</v>
          </cell>
          <cell r="J86">
            <v>0</v>
          </cell>
        </row>
        <row r="87">
          <cell r="D87" t="e">
            <v>#N/A</v>
          </cell>
          <cell r="J87">
            <v>0</v>
          </cell>
        </row>
        <row r="88">
          <cell r="D88" t="e">
            <v>#N/A</v>
          </cell>
          <cell r="J88">
            <v>0</v>
          </cell>
        </row>
        <row r="89">
          <cell r="D89" t="e">
            <v>#N/A</v>
          </cell>
          <cell r="J89">
            <v>0</v>
          </cell>
        </row>
        <row r="90">
          <cell r="D90" t="e">
            <v>#N/A</v>
          </cell>
          <cell r="J90">
            <v>0</v>
          </cell>
        </row>
        <row r="91">
          <cell r="D91">
            <v>549</v>
          </cell>
          <cell r="J91">
            <v>0</v>
          </cell>
        </row>
        <row r="92">
          <cell r="D92" t="e">
            <v>#N/A</v>
          </cell>
          <cell r="J92">
            <v>0</v>
          </cell>
        </row>
        <row r="93">
          <cell r="D93">
            <v>573</v>
          </cell>
          <cell r="J93">
            <v>-63722.36</v>
          </cell>
        </row>
        <row r="94">
          <cell r="D94">
            <v>574</v>
          </cell>
          <cell r="J94">
            <v>-22520.68</v>
          </cell>
        </row>
        <row r="95">
          <cell r="D95">
            <v>601</v>
          </cell>
          <cell r="J95">
            <v>-142417</v>
          </cell>
        </row>
        <row r="96">
          <cell r="D96">
            <v>601</v>
          </cell>
          <cell r="J96">
            <v>-569668</v>
          </cell>
        </row>
        <row r="97">
          <cell r="D97">
            <v>604</v>
          </cell>
          <cell r="J97">
            <v>-194164.08</v>
          </cell>
        </row>
        <row r="98">
          <cell r="D98">
            <v>611</v>
          </cell>
          <cell r="J98">
            <v>-71218.73</v>
          </cell>
        </row>
        <row r="99">
          <cell r="D99">
            <v>611</v>
          </cell>
          <cell r="J99">
            <v>0</v>
          </cell>
        </row>
        <row r="100">
          <cell r="D100">
            <v>614</v>
          </cell>
          <cell r="J100">
            <v>12399.36</v>
          </cell>
        </row>
        <row r="101">
          <cell r="D101">
            <v>620</v>
          </cell>
          <cell r="J101">
            <v>-1704.89</v>
          </cell>
        </row>
        <row r="102">
          <cell r="D102">
            <v>6001</v>
          </cell>
          <cell r="J102">
            <v>-3119201.86</v>
          </cell>
        </row>
        <row r="103">
          <cell r="D103">
            <v>6005</v>
          </cell>
          <cell r="J103">
            <v>-6806.4</v>
          </cell>
        </row>
        <row r="104">
          <cell r="D104">
            <v>6009</v>
          </cell>
          <cell r="J104">
            <v>-240.26</v>
          </cell>
        </row>
        <row r="105">
          <cell r="D105">
            <v>6001</v>
          </cell>
          <cell r="J105">
            <v>58239.64</v>
          </cell>
        </row>
        <row r="106">
          <cell r="D106">
            <v>6001</v>
          </cell>
          <cell r="J106">
            <v>68629.83</v>
          </cell>
        </row>
        <row r="107">
          <cell r="D107" t="e">
            <v>#N/A</v>
          </cell>
          <cell r="J107">
            <v>0</v>
          </cell>
        </row>
        <row r="108">
          <cell r="D108">
            <v>6115</v>
          </cell>
          <cell r="J108">
            <v>-607.32000000000005</v>
          </cell>
        </row>
        <row r="109">
          <cell r="D109">
            <v>6093</v>
          </cell>
          <cell r="J109">
            <v>-31321.32</v>
          </cell>
        </row>
        <row r="110">
          <cell r="D110">
            <v>6093</v>
          </cell>
          <cell r="J110">
            <v>-277.07</v>
          </cell>
        </row>
        <row r="111">
          <cell r="D111" t="e">
            <v>#N/A</v>
          </cell>
          <cell r="J111">
            <v>0</v>
          </cell>
        </row>
        <row r="112">
          <cell r="D112">
            <v>6001</v>
          </cell>
          <cell r="J112">
            <v>-18249.419999999998</v>
          </cell>
        </row>
        <row r="113">
          <cell r="D113">
            <v>7991</v>
          </cell>
          <cell r="J113">
            <v>1377195.41</v>
          </cell>
        </row>
        <row r="114">
          <cell r="D114">
            <v>7991</v>
          </cell>
          <cell r="J114">
            <v>16251.79</v>
          </cell>
        </row>
        <row r="115">
          <cell r="D115">
            <v>7991</v>
          </cell>
          <cell r="J115">
            <v>-355185.85</v>
          </cell>
        </row>
        <row r="116">
          <cell r="D116">
            <v>7991</v>
          </cell>
          <cell r="J116">
            <v>-727.67</v>
          </cell>
        </row>
        <row r="117">
          <cell r="D117">
            <v>7040</v>
          </cell>
          <cell r="J117">
            <v>48615</v>
          </cell>
        </row>
        <row r="118">
          <cell r="D118">
            <v>7040</v>
          </cell>
          <cell r="J118">
            <v>547.88</v>
          </cell>
        </row>
        <row r="119">
          <cell r="D119" t="e">
            <v>#N/A</v>
          </cell>
          <cell r="J119">
            <v>0</v>
          </cell>
        </row>
        <row r="120">
          <cell r="D120">
            <v>7046</v>
          </cell>
          <cell r="J120">
            <v>5975.73</v>
          </cell>
        </row>
        <row r="121">
          <cell r="D121">
            <v>7043</v>
          </cell>
          <cell r="J121">
            <v>4098.58</v>
          </cell>
        </row>
        <row r="122">
          <cell r="D122">
            <v>7043</v>
          </cell>
          <cell r="J122">
            <v>3755.99</v>
          </cell>
        </row>
        <row r="123">
          <cell r="D123">
            <v>7043</v>
          </cell>
          <cell r="J123">
            <v>144.08000000000001</v>
          </cell>
        </row>
        <row r="124">
          <cell r="D124">
            <v>7046</v>
          </cell>
          <cell r="J124">
            <v>3631.2</v>
          </cell>
        </row>
        <row r="125">
          <cell r="D125" t="e">
            <v>#N/A</v>
          </cell>
          <cell r="J125">
            <v>0</v>
          </cell>
        </row>
        <row r="126">
          <cell r="D126">
            <v>7061</v>
          </cell>
          <cell r="J126">
            <v>3794.67</v>
          </cell>
        </row>
        <row r="127">
          <cell r="D127">
            <v>7061</v>
          </cell>
          <cell r="J127">
            <v>0</v>
          </cell>
        </row>
        <row r="128">
          <cell r="D128">
            <v>7061</v>
          </cell>
          <cell r="J128">
            <v>0</v>
          </cell>
        </row>
        <row r="129">
          <cell r="D129">
            <v>7055</v>
          </cell>
          <cell r="J129">
            <v>2890.2</v>
          </cell>
        </row>
        <row r="130">
          <cell r="D130">
            <v>7058</v>
          </cell>
          <cell r="J130">
            <v>1025.76</v>
          </cell>
        </row>
        <row r="131">
          <cell r="D131">
            <v>7247</v>
          </cell>
          <cell r="J131">
            <v>1835.78</v>
          </cell>
        </row>
        <row r="132">
          <cell r="D132">
            <v>7040</v>
          </cell>
          <cell r="J132">
            <v>28100</v>
          </cell>
        </row>
        <row r="133">
          <cell r="D133">
            <v>7040</v>
          </cell>
          <cell r="J133">
            <v>101.43</v>
          </cell>
        </row>
        <row r="134">
          <cell r="D134">
            <v>7046</v>
          </cell>
          <cell r="J134">
            <v>3426.48</v>
          </cell>
        </row>
        <row r="135">
          <cell r="D135">
            <v>7043</v>
          </cell>
          <cell r="J135">
            <v>2350.1</v>
          </cell>
        </row>
        <row r="136">
          <cell r="D136">
            <v>7043</v>
          </cell>
          <cell r="J136">
            <v>1074.3599999999999</v>
          </cell>
        </row>
        <row r="137">
          <cell r="D137" t="e">
            <v>#N/A</v>
          </cell>
          <cell r="J137">
            <v>0</v>
          </cell>
        </row>
        <row r="138">
          <cell r="D138">
            <v>7046</v>
          </cell>
          <cell r="J138">
            <v>2209.21</v>
          </cell>
        </row>
        <row r="139">
          <cell r="D139">
            <v>7061</v>
          </cell>
          <cell r="J139">
            <v>603.08000000000004</v>
          </cell>
        </row>
        <row r="140">
          <cell r="D140">
            <v>7061</v>
          </cell>
          <cell r="J140">
            <v>0</v>
          </cell>
        </row>
        <row r="141">
          <cell r="D141">
            <v>7061</v>
          </cell>
          <cell r="J141">
            <v>0</v>
          </cell>
        </row>
        <row r="142">
          <cell r="D142" t="e">
            <v>#N/A</v>
          </cell>
          <cell r="J142">
            <v>0</v>
          </cell>
        </row>
        <row r="143">
          <cell r="D143">
            <v>7055</v>
          </cell>
          <cell r="J143">
            <v>912.72</v>
          </cell>
        </row>
        <row r="144">
          <cell r="D144">
            <v>7058</v>
          </cell>
          <cell r="J144">
            <v>589.84</v>
          </cell>
        </row>
        <row r="145">
          <cell r="D145">
            <v>7196</v>
          </cell>
          <cell r="J145">
            <v>11096.62</v>
          </cell>
        </row>
        <row r="146">
          <cell r="D146">
            <v>7196</v>
          </cell>
          <cell r="J146">
            <v>13725.55</v>
          </cell>
        </row>
        <row r="147">
          <cell r="D147">
            <v>7196</v>
          </cell>
          <cell r="J147">
            <v>7286.46</v>
          </cell>
        </row>
        <row r="148">
          <cell r="D148">
            <v>7067</v>
          </cell>
          <cell r="J148">
            <v>18689.04</v>
          </cell>
        </row>
        <row r="149">
          <cell r="D149">
            <v>7202</v>
          </cell>
          <cell r="J149">
            <v>2831.22</v>
          </cell>
        </row>
        <row r="150">
          <cell r="D150">
            <v>7247</v>
          </cell>
          <cell r="J150">
            <v>931.24</v>
          </cell>
        </row>
        <row r="151">
          <cell r="D151">
            <v>7241</v>
          </cell>
          <cell r="J151">
            <v>3580.31</v>
          </cell>
        </row>
        <row r="152">
          <cell r="D152">
            <v>7247</v>
          </cell>
          <cell r="J152">
            <v>516</v>
          </cell>
        </row>
        <row r="153">
          <cell r="D153">
            <v>7190</v>
          </cell>
          <cell r="J153">
            <v>453.79</v>
          </cell>
        </row>
        <row r="154">
          <cell r="D154">
            <v>7247</v>
          </cell>
          <cell r="J154">
            <v>120740</v>
          </cell>
        </row>
        <row r="155">
          <cell r="D155">
            <v>7208</v>
          </cell>
          <cell r="J155">
            <v>2686.56</v>
          </cell>
        </row>
        <row r="156">
          <cell r="D156">
            <v>7247</v>
          </cell>
          <cell r="J156">
            <v>19385</v>
          </cell>
        </row>
        <row r="157">
          <cell r="D157">
            <v>7208</v>
          </cell>
          <cell r="J157">
            <v>459.57</v>
          </cell>
        </row>
        <row r="158">
          <cell r="D158">
            <v>7247</v>
          </cell>
          <cell r="J158">
            <v>665.3</v>
          </cell>
        </row>
        <row r="159">
          <cell r="D159">
            <v>7247</v>
          </cell>
          <cell r="J159">
            <v>10366.17</v>
          </cell>
        </row>
        <row r="160">
          <cell r="D160">
            <v>7247</v>
          </cell>
          <cell r="J160">
            <v>1238.3399999999999</v>
          </cell>
        </row>
        <row r="161">
          <cell r="D161" t="e">
            <v>#N/A</v>
          </cell>
          <cell r="J161">
            <v>0</v>
          </cell>
        </row>
        <row r="162">
          <cell r="D162">
            <v>7247</v>
          </cell>
          <cell r="J162">
            <v>0</v>
          </cell>
        </row>
        <row r="163">
          <cell r="D163">
            <v>7247</v>
          </cell>
          <cell r="J163">
            <v>5206.83</v>
          </cell>
        </row>
        <row r="164">
          <cell r="D164">
            <v>7247</v>
          </cell>
          <cell r="J164">
            <v>343.56</v>
          </cell>
        </row>
        <row r="165">
          <cell r="D165">
            <v>7247</v>
          </cell>
          <cell r="J165">
            <v>2195.1999999999998</v>
          </cell>
        </row>
        <row r="166">
          <cell r="D166">
            <v>7247</v>
          </cell>
          <cell r="J166">
            <v>4369.84</v>
          </cell>
        </row>
        <row r="167">
          <cell r="D167">
            <v>7247</v>
          </cell>
          <cell r="J167">
            <v>7413.8</v>
          </cell>
        </row>
        <row r="168">
          <cell r="D168">
            <v>7247</v>
          </cell>
          <cell r="J168">
            <v>307.14999999999998</v>
          </cell>
        </row>
        <row r="169">
          <cell r="D169">
            <v>7247</v>
          </cell>
          <cell r="J169">
            <v>175</v>
          </cell>
        </row>
        <row r="170">
          <cell r="D170">
            <v>7247</v>
          </cell>
          <cell r="J170">
            <v>0</v>
          </cell>
        </row>
        <row r="171">
          <cell r="D171">
            <v>7247</v>
          </cell>
          <cell r="J171">
            <v>2566.2199999999998</v>
          </cell>
        </row>
        <row r="172">
          <cell r="D172">
            <v>7247</v>
          </cell>
          <cell r="J172">
            <v>695</v>
          </cell>
        </row>
        <row r="173">
          <cell r="D173">
            <v>7196</v>
          </cell>
          <cell r="J173">
            <v>329</v>
          </cell>
        </row>
        <row r="174">
          <cell r="D174">
            <v>7196</v>
          </cell>
          <cell r="J174">
            <v>808.99</v>
          </cell>
        </row>
        <row r="175">
          <cell r="D175">
            <v>7247</v>
          </cell>
          <cell r="J175">
            <v>442</v>
          </cell>
        </row>
        <row r="176">
          <cell r="D176">
            <v>7041</v>
          </cell>
          <cell r="J176">
            <v>441844.32</v>
          </cell>
        </row>
        <row r="177">
          <cell r="D177">
            <v>7041</v>
          </cell>
          <cell r="J177">
            <v>39.020000000000003</v>
          </cell>
        </row>
        <row r="178">
          <cell r="D178">
            <v>7041</v>
          </cell>
          <cell r="J178">
            <v>1641</v>
          </cell>
        </row>
        <row r="179">
          <cell r="D179">
            <v>7047</v>
          </cell>
          <cell r="J179">
            <v>56035.040000000001</v>
          </cell>
        </row>
        <row r="180">
          <cell r="D180">
            <v>7044</v>
          </cell>
          <cell r="J180">
            <v>38181.379999999997</v>
          </cell>
        </row>
        <row r="181">
          <cell r="D181">
            <v>7044</v>
          </cell>
          <cell r="J181">
            <v>16553.54</v>
          </cell>
        </row>
        <row r="182">
          <cell r="D182">
            <v>7044</v>
          </cell>
          <cell r="J182">
            <v>22300.27</v>
          </cell>
        </row>
        <row r="183">
          <cell r="D183">
            <v>7047</v>
          </cell>
          <cell r="J183">
            <v>30114.720000000001</v>
          </cell>
        </row>
        <row r="184">
          <cell r="D184">
            <v>7047</v>
          </cell>
          <cell r="J184">
            <v>9095.34</v>
          </cell>
        </row>
        <row r="185">
          <cell r="D185">
            <v>7044</v>
          </cell>
          <cell r="J185">
            <v>14326.26</v>
          </cell>
        </row>
        <row r="186">
          <cell r="D186">
            <v>7062</v>
          </cell>
          <cell r="J186">
            <v>6195.36</v>
          </cell>
        </row>
        <row r="187">
          <cell r="D187">
            <v>7062</v>
          </cell>
          <cell r="J187">
            <v>138720</v>
          </cell>
        </row>
        <row r="188">
          <cell r="D188">
            <v>7062</v>
          </cell>
          <cell r="J188">
            <v>472.2</v>
          </cell>
        </row>
        <row r="189">
          <cell r="D189" t="e">
            <v>#N/A</v>
          </cell>
          <cell r="J189">
            <v>0</v>
          </cell>
        </row>
        <row r="190">
          <cell r="D190" t="e">
            <v>#N/A</v>
          </cell>
          <cell r="J190">
            <v>0</v>
          </cell>
        </row>
        <row r="191">
          <cell r="D191" t="e">
            <v>#N/A</v>
          </cell>
          <cell r="J191">
            <v>0</v>
          </cell>
        </row>
        <row r="192">
          <cell r="D192">
            <v>7044</v>
          </cell>
          <cell r="J192">
            <v>2624.47</v>
          </cell>
        </row>
        <row r="193">
          <cell r="D193">
            <v>7056</v>
          </cell>
          <cell r="J193">
            <v>3417.79</v>
          </cell>
        </row>
        <row r="194">
          <cell r="D194">
            <v>7059</v>
          </cell>
          <cell r="J194">
            <v>2123.2800000000002</v>
          </cell>
        </row>
        <row r="195">
          <cell r="D195" t="e">
            <v>#N/A</v>
          </cell>
          <cell r="J195">
            <v>0</v>
          </cell>
        </row>
        <row r="196">
          <cell r="D196">
            <v>7248</v>
          </cell>
          <cell r="J196">
            <v>6737.52</v>
          </cell>
        </row>
        <row r="197">
          <cell r="D197">
            <v>7050</v>
          </cell>
          <cell r="J197">
            <v>1408.02</v>
          </cell>
        </row>
        <row r="198">
          <cell r="D198">
            <v>7050</v>
          </cell>
          <cell r="J198">
            <v>31714.74</v>
          </cell>
        </row>
        <row r="199">
          <cell r="D199">
            <v>7248</v>
          </cell>
          <cell r="J199">
            <v>18679.86</v>
          </cell>
        </row>
        <row r="200">
          <cell r="D200">
            <v>7173</v>
          </cell>
          <cell r="J200">
            <v>44733.49</v>
          </cell>
        </row>
        <row r="201">
          <cell r="D201">
            <v>7173</v>
          </cell>
          <cell r="J201">
            <v>0</v>
          </cell>
        </row>
        <row r="202">
          <cell r="D202">
            <v>7248</v>
          </cell>
          <cell r="J202">
            <v>1116</v>
          </cell>
        </row>
        <row r="203">
          <cell r="D203">
            <v>7248</v>
          </cell>
          <cell r="J203">
            <v>10681.06</v>
          </cell>
        </row>
        <row r="204">
          <cell r="D204">
            <v>7242</v>
          </cell>
          <cell r="J204">
            <v>4270.17</v>
          </cell>
        </row>
        <row r="205">
          <cell r="D205">
            <v>7248</v>
          </cell>
          <cell r="J205">
            <v>50249.599999999999</v>
          </cell>
        </row>
        <row r="206">
          <cell r="D206">
            <v>7191</v>
          </cell>
          <cell r="J206">
            <v>1161.43</v>
          </cell>
        </row>
        <row r="207">
          <cell r="D207">
            <v>7191</v>
          </cell>
          <cell r="J207">
            <v>415.76</v>
          </cell>
        </row>
        <row r="208">
          <cell r="D208">
            <v>7191</v>
          </cell>
          <cell r="J208">
            <v>2527.2800000000002</v>
          </cell>
        </row>
        <row r="209">
          <cell r="D209">
            <v>7191</v>
          </cell>
          <cell r="J209">
            <v>2774.94</v>
          </cell>
        </row>
        <row r="210">
          <cell r="D210">
            <v>7248</v>
          </cell>
          <cell r="J210">
            <v>0</v>
          </cell>
        </row>
        <row r="211">
          <cell r="D211">
            <v>7185</v>
          </cell>
          <cell r="J211">
            <v>4933.18</v>
          </cell>
        </row>
        <row r="212">
          <cell r="D212">
            <v>7248</v>
          </cell>
          <cell r="J212">
            <v>1345.94</v>
          </cell>
        </row>
        <row r="213">
          <cell r="D213">
            <v>7248</v>
          </cell>
          <cell r="J213">
            <v>3211.87</v>
          </cell>
        </row>
        <row r="214">
          <cell r="D214">
            <v>7182</v>
          </cell>
          <cell r="J214">
            <v>6067.95</v>
          </cell>
        </row>
        <row r="215">
          <cell r="D215">
            <v>7182</v>
          </cell>
          <cell r="J215">
            <v>9537.4699999999993</v>
          </cell>
        </row>
        <row r="216">
          <cell r="D216">
            <v>7182</v>
          </cell>
          <cell r="J216">
            <v>1752.67</v>
          </cell>
        </row>
        <row r="217">
          <cell r="D217">
            <v>7197</v>
          </cell>
          <cell r="J217">
            <v>11369.23</v>
          </cell>
        </row>
        <row r="218">
          <cell r="D218">
            <v>7197</v>
          </cell>
          <cell r="J218">
            <v>7433.02</v>
          </cell>
        </row>
        <row r="219">
          <cell r="D219">
            <v>7197</v>
          </cell>
          <cell r="J219">
            <v>309.45999999999998</v>
          </cell>
        </row>
        <row r="220">
          <cell r="D220">
            <v>7179</v>
          </cell>
          <cell r="J220">
            <v>0</v>
          </cell>
        </row>
        <row r="221">
          <cell r="D221">
            <v>7203</v>
          </cell>
          <cell r="J221">
            <v>2085.66</v>
          </cell>
        </row>
        <row r="222">
          <cell r="D222">
            <v>7176</v>
          </cell>
          <cell r="J222">
            <v>70006.63</v>
          </cell>
        </row>
        <row r="223">
          <cell r="D223">
            <v>7248</v>
          </cell>
          <cell r="J223">
            <v>537</v>
          </cell>
        </row>
        <row r="224">
          <cell r="D224">
            <v>7248</v>
          </cell>
          <cell r="J224">
            <v>0</v>
          </cell>
        </row>
        <row r="225">
          <cell r="D225">
            <v>7209</v>
          </cell>
          <cell r="J225">
            <v>7320.76</v>
          </cell>
        </row>
        <row r="226">
          <cell r="D226">
            <v>7248</v>
          </cell>
          <cell r="J226">
            <v>1084.23</v>
          </cell>
        </row>
        <row r="227">
          <cell r="D227" t="e">
            <v>#N/A</v>
          </cell>
          <cell r="J227">
            <v>0</v>
          </cell>
        </row>
        <row r="228">
          <cell r="D228">
            <v>7173</v>
          </cell>
          <cell r="J228">
            <v>2400</v>
          </cell>
        </row>
        <row r="229">
          <cell r="D229">
            <v>7173</v>
          </cell>
          <cell r="J229">
            <v>11687.5</v>
          </cell>
        </row>
        <row r="230">
          <cell r="D230">
            <v>7248</v>
          </cell>
          <cell r="J230">
            <v>13569.27</v>
          </cell>
        </row>
        <row r="231">
          <cell r="D231">
            <v>7248</v>
          </cell>
          <cell r="J231">
            <v>246.12</v>
          </cell>
        </row>
        <row r="232">
          <cell r="D232">
            <v>7248</v>
          </cell>
          <cell r="J232">
            <v>674.81</v>
          </cell>
        </row>
        <row r="233">
          <cell r="D233" t="e">
            <v>#N/A</v>
          </cell>
          <cell r="J233">
            <v>0</v>
          </cell>
        </row>
        <row r="234">
          <cell r="D234">
            <v>7248</v>
          </cell>
          <cell r="J234">
            <v>5746.09</v>
          </cell>
        </row>
        <row r="235">
          <cell r="D235">
            <v>7248</v>
          </cell>
          <cell r="J235">
            <v>300</v>
          </cell>
        </row>
        <row r="236">
          <cell r="D236">
            <v>7248</v>
          </cell>
          <cell r="J236">
            <v>32178.58</v>
          </cell>
        </row>
        <row r="237">
          <cell r="D237">
            <v>7248</v>
          </cell>
          <cell r="J237">
            <v>1685.65</v>
          </cell>
        </row>
        <row r="238">
          <cell r="D238">
            <v>7248</v>
          </cell>
          <cell r="J238">
            <v>0</v>
          </cell>
        </row>
        <row r="239">
          <cell r="D239">
            <v>7248</v>
          </cell>
          <cell r="J239">
            <v>20439.419999999998</v>
          </cell>
        </row>
        <row r="240">
          <cell r="D240">
            <v>7248</v>
          </cell>
          <cell r="J240">
            <v>200</v>
          </cell>
        </row>
        <row r="241">
          <cell r="D241">
            <v>7248</v>
          </cell>
          <cell r="J241">
            <v>2250</v>
          </cell>
        </row>
        <row r="242">
          <cell r="D242">
            <v>7248</v>
          </cell>
          <cell r="J242">
            <v>3690</v>
          </cell>
        </row>
        <row r="243">
          <cell r="D243">
            <v>7248</v>
          </cell>
          <cell r="J243">
            <v>42570</v>
          </cell>
        </row>
        <row r="244">
          <cell r="D244">
            <v>7248</v>
          </cell>
          <cell r="J244">
            <v>10798.41</v>
          </cell>
        </row>
        <row r="245">
          <cell r="D245">
            <v>7248</v>
          </cell>
          <cell r="J245">
            <v>12683.29</v>
          </cell>
        </row>
        <row r="246">
          <cell r="D246">
            <v>7203</v>
          </cell>
          <cell r="J246">
            <v>5316.69</v>
          </cell>
        </row>
        <row r="247">
          <cell r="D247">
            <v>7248</v>
          </cell>
          <cell r="J247">
            <v>704.47</v>
          </cell>
        </row>
        <row r="248">
          <cell r="D248" t="e">
            <v>#N/A</v>
          </cell>
          <cell r="J248">
            <v>0</v>
          </cell>
        </row>
        <row r="249">
          <cell r="D249" t="e">
            <v>#N/A</v>
          </cell>
          <cell r="J249">
            <v>0</v>
          </cell>
        </row>
        <row r="250">
          <cell r="D250" t="e">
            <v>#N/A</v>
          </cell>
          <cell r="J250">
            <v>0</v>
          </cell>
        </row>
        <row r="251">
          <cell r="D251" t="e">
            <v>#N/A</v>
          </cell>
          <cell r="J251">
            <v>0</v>
          </cell>
        </row>
        <row r="252">
          <cell r="D252" t="e">
            <v>#N/A</v>
          </cell>
          <cell r="J252">
            <v>0</v>
          </cell>
        </row>
        <row r="253">
          <cell r="D253" t="e">
            <v>#N/A</v>
          </cell>
          <cell r="J253">
            <v>0</v>
          </cell>
        </row>
        <row r="254">
          <cell r="D254" t="e">
            <v>#N/A</v>
          </cell>
          <cell r="J254">
            <v>0</v>
          </cell>
        </row>
        <row r="255">
          <cell r="D255" t="e">
            <v>#N/A</v>
          </cell>
          <cell r="J255">
            <v>0</v>
          </cell>
        </row>
        <row r="256">
          <cell r="D256" t="e">
            <v>#N/A</v>
          </cell>
          <cell r="J256">
            <v>0</v>
          </cell>
        </row>
        <row r="257">
          <cell r="D257" t="e">
            <v>#N/A</v>
          </cell>
          <cell r="J257">
            <v>0</v>
          </cell>
        </row>
        <row r="258">
          <cell r="D258" t="e">
            <v>#N/A</v>
          </cell>
          <cell r="J258">
            <v>0</v>
          </cell>
        </row>
        <row r="259">
          <cell r="D259" t="e">
            <v>#N/A</v>
          </cell>
          <cell r="J259">
            <v>0</v>
          </cell>
        </row>
        <row r="260">
          <cell r="D260" t="e">
            <v>#N/A</v>
          </cell>
          <cell r="J260">
            <v>0</v>
          </cell>
        </row>
        <row r="261">
          <cell r="D261">
            <v>7248</v>
          </cell>
          <cell r="J261">
            <v>3504.54</v>
          </cell>
        </row>
        <row r="262">
          <cell r="D262" t="e">
            <v>#N/A</v>
          </cell>
          <cell r="J262">
            <v>0</v>
          </cell>
        </row>
        <row r="263">
          <cell r="D263" t="e">
            <v>#N/A</v>
          </cell>
          <cell r="J263">
            <v>0</v>
          </cell>
        </row>
        <row r="264">
          <cell r="D264">
            <v>7248</v>
          </cell>
          <cell r="J264">
            <v>419.16</v>
          </cell>
        </row>
        <row r="265">
          <cell r="D265">
            <v>7248</v>
          </cell>
          <cell r="J265">
            <v>4078.25</v>
          </cell>
        </row>
        <row r="266">
          <cell r="D266">
            <v>7248</v>
          </cell>
          <cell r="J266">
            <v>43554.66</v>
          </cell>
        </row>
        <row r="267">
          <cell r="D267">
            <v>7248</v>
          </cell>
          <cell r="J267">
            <v>75.760000000000005</v>
          </cell>
        </row>
        <row r="268">
          <cell r="D268">
            <v>7248</v>
          </cell>
          <cell r="J268">
            <v>1509</v>
          </cell>
        </row>
        <row r="269">
          <cell r="D269">
            <v>7248</v>
          </cell>
          <cell r="J269">
            <v>29.82</v>
          </cell>
        </row>
        <row r="270">
          <cell r="D270">
            <v>7248</v>
          </cell>
          <cell r="J270">
            <v>971.57</v>
          </cell>
        </row>
        <row r="271">
          <cell r="D271">
            <v>7248</v>
          </cell>
          <cell r="J271">
            <v>1292.2</v>
          </cell>
        </row>
        <row r="272">
          <cell r="D272">
            <v>7248</v>
          </cell>
          <cell r="J272">
            <v>695.28</v>
          </cell>
        </row>
        <row r="273">
          <cell r="D273">
            <v>7248</v>
          </cell>
          <cell r="J273">
            <v>5930</v>
          </cell>
        </row>
        <row r="274">
          <cell r="D274">
            <v>7248</v>
          </cell>
          <cell r="J274">
            <v>1366.45</v>
          </cell>
        </row>
        <row r="275">
          <cell r="D275">
            <v>7248</v>
          </cell>
          <cell r="J275">
            <v>27.5</v>
          </cell>
        </row>
        <row r="276">
          <cell r="D276">
            <v>7248</v>
          </cell>
          <cell r="J276">
            <v>4961.07</v>
          </cell>
        </row>
        <row r="277">
          <cell r="D277">
            <v>7248</v>
          </cell>
          <cell r="J277">
            <v>39.6</v>
          </cell>
        </row>
        <row r="278">
          <cell r="D278">
            <v>7176</v>
          </cell>
          <cell r="J278">
            <v>1862</v>
          </cell>
        </row>
        <row r="279">
          <cell r="D279">
            <v>7248</v>
          </cell>
          <cell r="J279">
            <v>506.52</v>
          </cell>
        </row>
        <row r="280">
          <cell r="D280">
            <v>7173</v>
          </cell>
          <cell r="J280">
            <v>4180.16</v>
          </cell>
        </row>
        <row r="281">
          <cell r="D281" t="e">
            <v>#N/A</v>
          </cell>
          <cell r="J281">
            <v>0</v>
          </cell>
        </row>
        <row r="282">
          <cell r="D282">
            <v>7281</v>
          </cell>
          <cell r="J282">
            <v>3218.91</v>
          </cell>
        </row>
        <row r="283">
          <cell r="D283">
            <v>7281</v>
          </cell>
          <cell r="J283">
            <v>19.59</v>
          </cell>
        </row>
        <row r="284">
          <cell r="D284" t="e">
            <v>#N/A</v>
          </cell>
          <cell r="J284">
            <v>0</v>
          </cell>
        </row>
        <row r="285">
          <cell r="D285">
            <v>7281</v>
          </cell>
          <cell r="J285">
            <v>68.16</v>
          </cell>
        </row>
        <row r="286">
          <cell r="D286" t="e">
            <v>#N/A</v>
          </cell>
          <cell r="J286">
            <v>0</v>
          </cell>
        </row>
        <row r="287">
          <cell r="D287">
            <v>7239</v>
          </cell>
          <cell r="J287">
            <v>301.22000000000003</v>
          </cell>
        </row>
        <row r="288">
          <cell r="D288">
            <v>7068</v>
          </cell>
          <cell r="J288">
            <v>929.04</v>
          </cell>
        </row>
        <row r="289">
          <cell r="D289">
            <v>7068</v>
          </cell>
          <cell r="J289">
            <v>5809.94</v>
          </cell>
        </row>
        <row r="290">
          <cell r="D290">
            <v>7068</v>
          </cell>
          <cell r="J290">
            <v>5940</v>
          </cell>
        </row>
        <row r="291">
          <cell r="D291" t="e">
            <v>#N/A</v>
          </cell>
          <cell r="J291">
            <v>0</v>
          </cell>
        </row>
        <row r="292">
          <cell r="D292">
            <v>7248</v>
          </cell>
          <cell r="J292">
            <v>8267.4</v>
          </cell>
        </row>
        <row r="293">
          <cell r="D293">
            <v>7248</v>
          </cell>
          <cell r="J293">
            <v>346.26</v>
          </cell>
        </row>
        <row r="294">
          <cell r="D294">
            <v>7248</v>
          </cell>
          <cell r="J294">
            <v>0.06</v>
          </cell>
        </row>
        <row r="295">
          <cell r="D295">
            <v>7248</v>
          </cell>
          <cell r="J295">
            <v>285.14</v>
          </cell>
        </row>
        <row r="296">
          <cell r="D296">
            <v>7248</v>
          </cell>
          <cell r="J296">
            <v>1365</v>
          </cell>
        </row>
        <row r="297">
          <cell r="D297" t="e">
            <v>#N/A</v>
          </cell>
          <cell r="J297">
            <v>0</v>
          </cell>
        </row>
        <row r="298">
          <cell r="D298">
            <v>803</v>
          </cell>
          <cell r="J298">
            <v>44672</v>
          </cell>
        </row>
        <row r="299">
          <cell r="D299">
            <v>888</v>
          </cell>
          <cell r="J299">
            <v>75475.460000000006</v>
          </cell>
        </row>
        <row r="300">
          <cell r="D300" t="e">
            <v>#N/A</v>
          </cell>
          <cell r="J300">
            <v>12281.81</v>
          </cell>
        </row>
        <row r="301">
          <cell r="D301" t="e">
            <v>#N/A</v>
          </cell>
          <cell r="J301">
            <v>-12281.81</v>
          </cell>
        </row>
        <row r="302">
          <cell r="D302">
            <v>7269</v>
          </cell>
          <cell r="J302">
            <v>3457.84</v>
          </cell>
        </row>
        <row r="303">
          <cell r="D303">
            <v>889</v>
          </cell>
          <cell r="J303">
            <v>-4036.88</v>
          </cell>
        </row>
        <row r="304">
          <cell r="D304">
            <v>0</v>
          </cell>
          <cell r="J304">
            <v>0</v>
          </cell>
        </row>
        <row r="305">
          <cell r="D305">
            <v>0</v>
          </cell>
          <cell r="J305">
            <v>0</v>
          </cell>
        </row>
        <row r="306">
          <cell r="D306">
            <v>0</v>
          </cell>
          <cell r="J306">
            <v>0</v>
          </cell>
        </row>
        <row r="307">
          <cell r="D307">
            <v>0</v>
          </cell>
          <cell r="J307">
            <v>0</v>
          </cell>
        </row>
        <row r="308">
          <cell r="D308">
            <v>0</v>
          </cell>
          <cell r="J308">
            <v>0</v>
          </cell>
        </row>
        <row r="309">
          <cell r="D309">
            <v>0</v>
          </cell>
          <cell r="J309">
            <v>0</v>
          </cell>
        </row>
        <row r="310">
          <cell r="D310">
            <v>0</v>
          </cell>
          <cell r="J310">
            <v>0</v>
          </cell>
        </row>
        <row r="311">
          <cell r="D311">
            <v>0</v>
          </cell>
          <cell r="J311">
            <v>0</v>
          </cell>
        </row>
        <row r="312">
          <cell r="D312">
            <v>0</v>
          </cell>
          <cell r="J312">
            <v>0</v>
          </cell>
        </row>
        <row r="313">
          <cell r="D313">
            <v>0</v>
          </cell>
          <cell r="J313">
            <v>0</v>
          </cell>
        </row>
        <row r="314">
          <cell r="D314">
            <v>0</v>
          </cell>
          <cell r="J314">
            <v>0</v>
          </cell>
        </row>
        <row r="315">
          <cell r="D315">
            <v>0</v>
          </cell>
          <cell r="J315">
            <v>0</v>
          </cell>
        </row>
        <row r="316">
          <cell r="D316">
            <v>0</v>
          </cell>
          <cell r="J316">
            <v>0</v>
          </cell>
        </row>
        <row r="317">
          <cell r="D317">
            <v>0</v>
          </cell>
          <cell r="J317">
            <v>0</v>
          </cell>
        </row>
        <row r="318">
          <cell r="D318">
            <v>0</v>
          </cell>
          <cell r="J318">
            <v>0</v>
          </cell>
        </row>
        <row r="319">
          <cell r="D319">
            <v>0</v>
          </cell>
          <cell r="J319">
            <v>0</v>
          </cell>
        </row>
        <row r="320">
          <cell r="D320">
            <v>0</v>
          </cell>
          <cell r="J320">
            <v>0</v>
          </cell>
        </row>
        <row r="321">
          <cell r="D321">
            <v>0</v>
          </cell>
          <cell r="J321">
            <v>0</v>
          </cell>
        </row>
        <row r="322">
          <cell r="D322">
            <v>0</v>
          </cell>
          <cell r="J322">
            <v>0</v>
          </cell>
        </row>
        <row r="323">
          <cell r="D323">
            <v>0</v>
          </cell>
          <cell r="J323">
            <v>0</v>
          </cell>
        </row>
        <row r="324">
          <cell r="D324">
            <v>0</v>
          </cell>
          <cell r="J324">
            <v>0</v>
          </cell>
        </row>
        <row r="325">
          <cell r="D325">
            <v>0</v>
          </cell>
          <cell r="J325">
            <v>0</v>
          </cell>
        </row>
        <row r="326">
          <cell r="D326">
            <v>0</v>
          </cell>
          <cell r="J326">
            <v>0</v>
          </cell>
        </row>
        <row r="327">
          <cell r="D327">
            <v>0</v>
          </cell>
          <cell r="J327">
            <v>0</v>
          </cell>
        </row>
        <row r="328">
          <cell r="D328">
            <v>0</v>
          </cell>
          <cell r="J328">
            <v>0</v>
          </cell>
        </row>
        <row r="329">
          <cell r="D329">
            <v>0</v>
          </cell>
          <cell r="J329">
            <v>0</v>
          </cell>
        </row>
        <row r="330">
          <cell r="D330">
            <v>0</v>
          </cell>
          <cell r="J330">
            <v>0</v>
          </cell>
        </row>
        <row r="331">
          <cell r="D331">
            <v>0</v>
          </cell>
          <cell r="J331">
            <v>0</v>
          </cell>
        </row>
        <row r="332">
          <cell r="D332">
            <v>0</v>
          </cell>
          <cell r="J332">
            <v>0</v>
          </cell>
        </row>
        <row r="333">
          <cell r="D333">
            <v>0</v>
          </cell>
          <cell r="J333">
            <v>0</v>
          </cell>
        </row>
        <row r="334">
          <cell r="D334">
            <v>0</v>
          </cell>
          <cell r="J334">
            <v>0</v>
          </cell>
        </row>
        <row r="335">
          <cell r="D335">
            <v>0</v>
          </cell>
          <cell r="J335">
            <v>0</v>
          </cell>
        </row>
        <row r="336">
          <cell r="D336">
            <v>0</v>
          </cell>
          <cell r="J336">
            <v>0</v>
          </cell>
        </row>
        <row r="337">
          <cell r="D337">
            <v>0</v>
          </cell>
          <cell r="J337">
            <v>0</v>
          </cell>
        </row>
        <row r="338">
          <cell r="D338">
            <v>0</v>
          </cell>
          <cell r="J338">
            <v>0</v>
          </cell>
        </row>
        <row r="339">
          <cell r="D339">
            <v>0</v>
          </cell>
          <cell r="J339">
            <v>0</v>
          </cell>
        </row>
        <row r="340">
          <cell r="D340">
            <v>0</v>
          </cell>
          <cell r="J340">
            <v>0</v>
          </cell>
        </row>
        <row r="341">
          <cell r="D341">
            <v>0</v>
          </cell>
          <cell r="J341">
            <v>0</v>
          </cell>
        </row>
        <row r="342">
          <cell r="D342">
            <v>0</v>
          </cell>
          <cell r="J342">
            <v>0</v>
          </cell>
        </row>
        <row r="343">
          <cell r="D343">
            <v>0</v>
          </cell>
          <cell r="J343">
            <v>0</v>
          </cell>
        </row>
        <row r="344">
          <cell r="D344">
            <v>0</v>
          </cell>
          <cell r="J344">
            <v>0</v>
          </cell>
        </row>
        <row r="345">
          <cell r="D345">
            <v>0</v>
          </cell>
          <cell r="J345">
            <v>0</v>
          </cell>
        </row>
        <row r="346">
          <cell r="D346">
            <v>0</v>
          </cell>
          <cell r="J346">
            <v>0</v>
          </cell>
        </row>
        <row r="347">
          <cell r="D347">
            <v>0</v>
          </cell>
          <cell r="J347">
            <v>0</v>
          </cell>
        </row>
        <row r="348">
          <cell r="D348">
            <v>0</v>
          </cell>
          <cell r="J348">
            <v>0</v>
          </cell>
        </row>
        <row r="349">
          <cell r="D349">
            <v>0</v>
          </cell>
          <cell r="J349">
            <v>0</v>
          </cell>
        </row>
        <row r="350">
          <cell r="D350">
            <v>0</v>
          </cell>
          <cell r="J350">
            <v>0</v>
          </cell>
        </row>
        <row r="351">
          <cell r="D351">
            <v>0</v>
          </cell>
          <cell r="J351">
            <v>0</v>
          </cell>
        </row>
        <row r="352">
          <cell r="D352">
            <v>0</v>
          </cell>
          <cell r="J352">
            <v>0</v>
          </cell>
        </row>
        <row r="353">
          <cell r="D353">
            <v>0</v>
          </cell>
          <cell r="J353">
            <v>0</v>
          </cell>
        </row>
        <row r="354">
          <cell r="D354">
            <v>0</v>
          </cell>
          <cell r="J354">
            <v>0</v>
          </cell>
        </row>
        <row r="355">
          <cell r="D355">
            <v>0</v>
          </cell>
          <cell r="J355">
            <v>0</v>
          </cell>
        </row>
        <row r="356">
          <cell r="D356">
            <v>0</v>
          </cell>
          <cell r="J356">
            <v>0</v>
          </cell>
        </row>
        <row r="357">
          <cell r="D357">
            <v>0</v>
          </cell>
          <cell r="J357">
            <v>0</v>
          </cell>
        </row>
        <row r="358">
          <cell r="D358">
            <v>0</v>
          </cell>
          <cell r="J358">
            <v>0</v>
          </cell>
        </row>
        <row r="359">
          <cell r="D359">
            <v>0</v>
          </cell>
          <cell r="J359">
            <v>0</v>
          </cell>
        </row>
        <row r="360">
          <cell r="D360">
            <v>0</v>
          </cell>
          <cell r="J360">
            <v>0</v>
          </cell>
        </row>
        <row r="361">
          <cell r="D361">
            <v>0</v>
          </cell>
          <cell r="J361">
            <v>0</v>
          </cell>
        </row>
        <row r="362">
          <cell r="D362">
            <v>0</v>
          </cell>
          <cell r="J362">
            <v>0</v>
          </cell>
        </row>
        <row r="363">
          <cell r="D363">
            <v>0</v>
          </cell>
          <cell r="J363">
            <v>0</v>
          </cell>
        </row>
        <row r="364">
          <cell r="D364">
            <v>0</v>
          </cell>
          <cell r="J364">
            <v>0</v>
          </cell>
        </row>
        <row r="365">
          <cell r="D365">
            <v>0</v>
          </cell>
          <cell r="J365">
            <v>0</v>
          </cell>
        </row>
        <row r="366">
          <cell r="D366">
            <v>0</v>
          </cell>
          <cell r="J366">
            <v>0</v>
          </cell>
        </row>
        <row r="367">
          <cell r="D367">
            <v>0</v>
          </cell>
          <cell r="J367">
            <v>0</v>
          </cell>
        </row>
        <row r="368">
          <cell r="D368">
            <v>0</v>
          </cell>
          <cell r="J368">
            <v>0</v>
          </cell>
        </row>
        <row r="369">
          <cell r="D369">
            <v>0</v>
          </cell>
          <cell r="J369">
            <v>0</v>
          </cell>
        </row>
        <row r="370">
          <cell r="D370">
            <v>0</v>
          </cell>
          <cell r="J370">
            <v>0</v>
          </cell>
        </row>
        <row r="371">
          <cell r="D371">
            <v>0</v>
          </cell>
          <cell r="J371">
            <v>0</v>
          </cell>
        </row>
        <row r="372">
          <cell r="D372">
            <v>0</v>
          </cell>
          <cell r="J372">
            <v>0</v>
          </cell>
        </row>
        <row r="373">
          <cell r="D373">
            <v>0</v>
          </cell>
          <cell r="J373">
            <v>0</v>
          </cell>
        </row>
        <row r="374">
          <cell r="D374">
            <v>0</v>
          </cell>
          <cell r="J374">
            <v>0</v>
          </cell>
        </row>
        <row r="375">
          <cell r="D375">
            <v>0</v>
          </cell>
          <cell r="J375">
            <v>0</v>
          </cell>
        </row>
        <row r="376">
          <cell r="D376">
            <v>0</v>
          </cell>
          <cell r="J376">
            <v>0</v>
          </cell>
        </row>
        <row r="377">
          <cell r="D377">
            <v>0</v>
          </cell>
          <cell r="J377">
            <v>0</v>
          </cell>
        </row>
        <row r="378">
          <cell r="D378">
            <v>0</v>
          </cell>
          <cell r="J378">
            <v>0</v>
          </cell>
        </row>
        <row r="379">
          <cell r="D379">
            <v>0</v>
          </cell>
          <cell r="J379">
            <v>0</v>
          </cell>
        </row>
        <row r="380">
          <cell r="D380">
            <v>0</v>
          </cell>
          <cell r="J380">
            <v>0</v>
          </cell>
        </row>
        <row r="381">
          <cell r="D381">
            <v>0</v>
          </cell>
          <cell r="J381">
            <v>0</v>
          </cell>
        </row>
        <row r="382">
          <cell r="D382">
            <v>0</v>
          </cell>
          <cell r="J382">
            <v>0</v>
          </cell>
        </row>
        <row r="383">
          <cell r="D383">
            <v>0</v>
          </cell>
          <cell r="J383">
            <v>0</v>
          </cell>
        </row>
        <row r="384">
          <cell r="D384">
            <v>0</v>
          </cell>
          <cell r="J384">
            <v>0</v>
          </cell>
        </row>
        <row r="385">
          <cell r="D385">
            <v>0</v>
          </cell>
          <cell r="J385">
            <v>0</v>
          </cell>
        </row>
        <row r="386">
          <cell r="D386">
            <v>0</v>
          </cell>
          <cell r="J386">
            <v>0</v>
          </cell>
        </row>
        <row r="387">
          <cell r="D387">
            <v>0</v>
          </cell>
          <cell r="J387">
            <v>0</v>
          </cell>
        </row>
        <row r="388">
          <cell r="D388">
            <v>0</v>
          </cell>
          <cell r="J388">
            <v>0</v>
          </cell>
        </row>
        <row r="389">
          <cell r="D389">
            <v>0</v>
          </cell>
          <cell r="J389">
            <v>0</v>
          </cell>
        </row>
        <row r="390">
          <cell r="D390">
            <v>0</v>
          </cell>
          <cell r="J390">
            <v>0</v>
          </cell>
        </row>
        <row r="391">
          <cell r="D391">
            <v>0</v>
          </cell>
          <cell r="J391">
            <v>0</v>
          </cell>
        </row>
        <row r="392">
          <cell r="D392">
            <v>0</v>
          </cell>
          <cell r="J392">
            <v>0</v>
          </cell>
        </row>
        <row r="393">
          <cell r="D393">
            <v>0</v>
          </cell>
          <cell r="J393">
            <v>0</v>
          </cell>
        </row>
        <row r="394">
          <cell r="D394">
            <v>0</v>
          </cell>
          <cell r="J394">
            <v>0</v>
          </cell>
        </row>
        <row r="395">
          <cell r="D395">
            <v>0</v>
          </cell>
          <cell r="J395">
            <v>0</v>
          </cell>
        </row>
        <row r="396">
          <cell r="D396">
            <v>0</v>
          </cell>
          <cell r="J396">
            <v>0</v>
          </cell>
        </row>
        <row r="397">
          <cell r="D397">
            <v>0</v>
          </cell>
          <cell r="J397">
            <v>0</v>
          </cell>
        </row>
        <row r="398">
          <cell r="D398">
            <v>0</v>
          </cell>
          <cell r="J398">
            <v>0</v>
          </cell>
        </row>
        <row r="399">
          <cell r="D399">
            <v>0</v>
          </cell>
          <cell r="J399">
            <v>0</v>
          </cell>
        </row>
        <row r="400">
          <cell r="D400">
            <v>0</v>
          </cell>
          <cell r="J400">
            <v>0</v>
          </cell>
        </row>
        <row r="401">
          <cell r="D401">
            <v>0</v>
          </cell>
          <cell r="J401">
            <v>0</v>
          </cell>
        </row>
        <row r="402">
          <cell r="D402">
            <v>0</v>
          </cell>
          <cell r="J402">
            <v>0</v>
          </cell>
        </row>
        <row r="403">
          <cell r="D403">
            <v>0</v>
          </cell>
          <cell r="J403">
            <v>0</v>
          </cell>
        </row>
        <row r="404">
          <cell r="D404">
            <v>0</v>
          </cell>
          <cell r="J404">
            <v>0</v>
          </cell>
        </row>
        <row r="405">
          <cell r="D405">
            <v>0</v>
          </cell>
          <cell r="J405">
            <v>0</v>
          </cell>
        </row>
        <row r="406">
          <cell r="D406">
            <v>0</v>
          </cell>
          <cell r="J406">
            <v>0</v>
          </cell>
        </row>
        <row r="407">
          <cell r="D407">
            <v>0</v>
          </cell>
          <cell r="J407">
            <v>0</v>
          </cell>
        </row>
        <row r="408">
          <cell r="D408">
            <v>0</v>
          </cell>
          <cell r="J408">
            <v>0</v>
          </cell>
        </row>
        <row r="409">
          <cell r="D409">
            <v>0</v>
          </cell>
          <cell r="J409">
            <v>0</v>
          </cell>
        </row>
        <row r="410">
          <cell r="D410">
            <v>0</v>
          </cell>
          <cell r="J410">
            <v>0</v>
          </cell>
        </row>
        <row r="411">
          <cell r="D411">
            <v>0</v>
          </cell>
          <cell r="J411">
            <v>0</v>
          </cell>
        </row>
        <row r="412">
          <cell r="D412">
            <v>0</v>
          </cell>
          <cell r="J412">
            <v>0</v>
          </cell>
        </row>
        <row r="413">
          <cell r="D413">
            <v>0</v>
          </cell>
          <cell r="J413">
            <v>0</v>
          </cell>
        </row>
        <row r="414">
          <cell r="D414">
            <v>0</v>
          </cell>
          <cell r="J414">
            <v>0</v>
          </cell>
        </row>
        <row r="415">
          <cell r="D415">
            <v>0</v>
          </cell>
          <cell r="J415">
            <v>0</v>
          </cell>
        </row>
        <row r="416">
          <cell r="D416">
            <v>0</v>
          </cell>
          <cell r="J416">
            <v>0</v>
          </cell>
        </row>
        <row r="417">
          <cell r="D417">
            <v>0</v>
          </cell>
          <cell r="J417">
            <v>0</v>
          </cell>
        </row>
        <row r="418">
          <cell r="D418">
            <v>0</v>
          </cell>
          <cell r="J418">
            <v>0</v>
          </cell>
        </row>
        <row r="419">
          <cell r="D419">
            <v>0</v>
          </cell>
          <cell r="J419">
            <v>0</v>
          </cell>
        </row>
        <row r="420">
          <cell r="D420">
            <v>0</v>
          </cell>
          <cell r="J420">
            <v>0</v>
          </cell>
        </row>
        <row r="421">
          <cell r="D421">
            <v>0</v>
          </cell>
          <cell r="J421">
            <v>0</v>
          </cell>
        </row>
        <row r="422">
          <cell r="D422">
            <v>0</v>
          </cell>
          <cell r="J422">
            <v>0</v>
          </cell>
        </row>
        <row r="423">
          <cell r="D423">
            <v>0</v>
          </cell>
          <cell r="J423">
            <v>0</v>
          </cell>
        </row>
        <row r="424">
          <cell r="D424">
            <v>0</v>
          </cell>
          <cell r="J424">
            <v>0</v>
          </cell>
        </row>
        <row r="425">
          <cell r="D425">
            <v>0</v>
          </cell>
          <cell r="J425">
            <v>0</v>
          </cell>
        </row>
        <row r="426">
          <cell r="D426">
            <v>0</v>
          </cell>
          <cell r="J426">
            <v>0</v>
          </cell>
        </row>
        <row r="427">
          <cell r="D427">
            <v>0</v>
          </cell>
          <cell r="J427">
            <v>0</v>
          </cell>
        </row>
        <row r="428">
          <cell r="D428">
            <v>0</v>
          </cell>
          <cell r="J428">
            <v>0</v>
          </cell>
        </row>
        <row r="429">
          <cell r="D429">
            <v>0</v>
          </cell>
          <cell r="J429">
            <v>0</v>
          </cell>
        </row>
        <row r="430">
          <cell r="D430">
            <v>0</v>
          </cell>
          <cell r="J430">
            <v>0</v>
          </cell>
        </row>
        <row r="431">
          <cell r="D431">
            <v>0</v>
          </cell>
          <cell r="J431">
            <v>0</v>
          </cell>
        </row>
        <row r="432">
          <cell r="D432">
            <v>0</v>
          </cell>
          <cell r="J432">
            <v>0</v>
          </cell>
        </row>
        <row r="433">
          <cell r="D433">
            <v>0</v>
          </cell>
          <cell r="J433">
            <v>0</v>
          </cell>
        </row>
        <row r="434">
          <cell r="D434">
            <v>0</v>
          </cell>
          <cell r="J434">
            <v>0</v>
          </cell>
        </row>
        <row r="435">
          <cell r="D435">
            <v>0</v>
          </cell>
          <cell r="J435">
            <v>0</v>
          </cell>
        </row>
        <row r="436">
          <cell r="D436">
            <v>0</v>
          </cell>
          <cell r="J436">
            <v>0</v>
          </cell>
        </row>
        <row r="437">
          <cell r="D437">
            <v>0</v>
          </cell>
          <cell r="J437">
            <v>0</v>
          </cell>
        </row>
        <row r="438">
          <cell r="D438">
            <v>0</v>
          </cell>
          <cell r="J438">
            <v>0</v>
          </cell>
        </row>
        <row r="439">
          <cell r="D439">
            <v>0</v>
          </cell>
          <cell r="J439">
            <v>0</v>
          </cell>
        </row>
        <row r="440">
          <cell r="D440">
            <v>0</v>
          </cell>
          <cell r="J440">
            <v>0</v>
          </cell>
        </row>
        <row r="441">
          <cell r="D441">
            <v>0</v>
          </cell>
          <cell r="J441">
            <v>0</v>
          </cell>
        </row>
        <row r="442">
          <cell r="D442">
            <v>0</v>
          </cell>
          <cell r="J442">
            <v>0</v>
          </cell>
        </row>
        <row r="443">
          <cell r="D443">
            <v>0</v>
          </cell>
          <cell r="J443">
            <v>0</v>
          </cell>
        </row>
        <row r="444">
          <cell r="D444">
            <v>0</v>
          </cell>
          <cell r="J444">
            <v>0</v>
          </cell>
        </row>
        <row r="445">
          <cell r="D445">
            <v>0</v>
          </cell>
          <cell r="J445">
            <v>0</v>
          </cell>
        </row>
        <row r="446">
          <cell r="D446">
            <v>0</v>
          </cell>
          <cell r="J446">
            <v>0</v>
          </cell>
        </row>
        <row r="447">
          <cell r="D447">
            <v>0</v>
          </cell>
          <cell r="J447">
            <v>0</v>
          </cell>
        </row>
        <row r="448">
          <cell r="D448">
            <v>0</v>
          </cell>
          <cell r="J448">
            <v>0</v>
          </cell>
        </row>
        <row r="449">
          <cell r="D449">
            <v>0</v>
          </cell>
          <cell r="J449">
            <v>0</v>
          </cell>
        </row>
        <row r="450">
          <cell r="D450">
            <v>0</v>
          </cell>
          <cell r="J450">
            <v>0</v>
          </cell>
        </row>
        <row r="451">
          <cell r="D451">
            <v>0</v>
          </cell>
          <cell r="J451">
            <v>0</v>
          </cell>
        </row>
        <row r="452">
          <cell r="D452">
            <v>0</v>
          </cell>
          <cell r="J452">
            <v>0</v>
          </cell>
        </row>
        <row r="453">
          <cell r="D453">
            <v>0</v>
          </cell>
          <cell r="J453">
            <v>0</v>
          </cell>
        </row>
        <row r="454">
          <cell r="D454">
            <v>0</v>
          </cell>
          <cell r="J454">
            <v>0</v>
          </cell>
        </row>
        <row r="455">
          <cell r="D455">
            <v>0</v>
          </cell>
          <cell r="J455">
            <v>0</v>
          </cell>
        </row>
        <row r="456">
          <cell r="D456">
            <v>0</v>
          </cell>
          <cell r="J456">
            <v>0</v>
          </cell>
        </row>
        <row r="457">
          <cell r="D457">
            <v>0</v>
          </cell>
          <cell r="J457">
            <v>0</v>
          </cell>
        </row>
        <row r="458">
          <cell r="D458">
            <v>0</v>
          </cell>
          <cell r="J458">
            <v>0</v>
          </cell>
        </row>
        <row r="459">
          <cell r="D459">
            <v>0</v>
          </cell>
          <cell r="J459">
            <v>0</v>
          </cell>
        </row>
        <row r="460">
          <cell r="D460">
            <v>0</v>
          </cell>
          <cell r="J460">
            <v>0</v>
          </cell>
        </row>
        <row r="461">
          <cell r="D461">
            <v>0</v>
          </cell>
          <cell r="J461">
            <v>0</v>
          </cell>
        </row>
        <row r="462">
          <cell r="D462">
            <v>0</v>
          </cell>
          <cell r="J462">
            <v>0</v>
          </cell>
        </row>
        <row r="463">
          <cell r="D463">
            <v>0</v>
          </cell>
          <cell r="J463">
            <v>0</v>
          </cell>
        </row>
        <row r="464">
          <cell r="D464">
            <v>0</v>
          </cell>
          <cell r="J464">
            <v>0</v>
          </cell>
        </row>
        <row r="465">
          <cell r="D465">
            <v>0</v>
          </cell>
          <cell r="J465">
            <v>0</v>
          </cell>
        </row>
        <row r="466">
          <cell r="D466">
            <v>0</v>
          </cell>
          <cell r="J466">
            <v>0</v>
          </cell>
        </row>
        <row r="467">
          <cell r="D467">
            <v>0</v>
          </cell>
          <cell r="J467">
            <v>0</v>
          </cell>
        </row>
        <row r="468">
          <cell r="D468">
            <v>0</v>
          </cell>
          <cell r="J468">
            <v>0</v>
          </cell>
        </row>
        <row r="469">
          <cell r="D469">
            <v>0</v>
          </cell>
          <cell r="J469">
            <v>0</v>
          </cell>
        </row>
        <row r="470">
          <cell r="D470">
            <v>0</v>
          </cell>
          <cell r="J470">
            <v>0</v>
          </cell>
        </row>
        <row r="471">
          <cell r="D471">
            <v>0</v>
          </cell>
          <cell r="J471">
            <v>0</v>
          </cell>
        </row>
        <row r="472">
          <cell r="D472">
            <v>0</v>
          </cell>
          <cell r="J472">
            <v>0</v>
          </cell>
        </row>
        <row r="473">
          <cell r="D473">
            <v>0</v>
          </cell>
          <cell r="J473">
            <v>0</v>
          </cell>
        </row>
        <row r="474">
          <cell r="D474">
            <v>0</v>
          </cell>
          <cell r="J474">
            <v>0</v>
          </cell>
        </row>
        <row r="475">
          <cell r="D475">
            <v>0</v>
          </cell>
          <cell r="J475">
            <v>0</v>
          </cell>
        </row>
        <row r="476">
          <cell r="D476">
            <v>0</v>
          </cell>
          <cell r="J476">
            <v>0</v>
          </cell>
        </row>
        <row r="477">
          <cell r="D477">
            <v>0</v>
          </cell>
          <cell r="J477">
            <v>0</v>
          </cell>
        </row>
        <row r="478">
          <cell r="D478">
            <v>0</v>
          </cell>
          <cell r="J478">
            <v>0</v>
          </cell>
        </row>
        <row r="479">
          <cell r="D479">
            <v>0</v>
          </cell>
          <cell r="J479">
            <v>0</v>
          </cell>
        </row>
        <row r="480">
          <cell r="D480">
            <v>0</v>
          </cell>
          <cell r="J480">
            <v>0</v>
          </cell>
        </row>
        <row r="481">
          <cell r="D481">
            <v>0</v>
          </cell>
          <cell r="J481">
            <v>0</v>
          </cell>
        </row>
        <row r="482">
          <cell r="D482">
            <v>0</v>
          </cell>
          <cell r="J482">
            <v>0</v>
          </cell>
        </row>
        <row r="483">
          <cell r="D483">
            <v>0</v>
          </cell>
          <cell r="J483">
            <v>0</v>
          </cell>
        </row>
        <row r="484">
          <cell r="D484">
            <v>0</v>
          </cell>
          <cell r="J484">
            <v>0</v>
          </cell>
        </row>
        <row r="485">
          <cell r="D485">
            <v>0</v>
          </cell>
          <cell r="J485">
            <v>0</v>
          </cell>
        </row>
        <row r="486">
          <cell r="D486">
            <v>0</v>
          </cell>
          <cell r="J486">
            <v>0</v>
          </cell>
        </row>
        <row r="487">
          <cell r="D487">
            <v>0</v>
          </cell>
          <cell r="J487">
            <v>0</v>
          </cell>
        </row>
        <row r="488">
          <cell r="D488">
            <v>0</v>
          </cell>
          <cell r="J488">
            <v>0</v>
          </cell>
        </row>
        <row r="489">
          <cell r="D489">
            <v>0</v>
          </cell>
          <cell r="J489">
            <v>0</v>
          </cell>
        </row>
        <row r="490">
          <cell r="D490">
            <v>0</v>
          </cell>
          <cell r="J490">
            <v>0</v>
          </cell>
        </row>
        <row r="491">
          <cell r="D491">
            <v>0</v>
          </cell>
          <cell r="J491">
            <v>0</v>
          </cell>
        </row>
        <row r="492">
          <cell r="D492">
            <v>0</v>
          </cell>
          <cell r="J492">
            <v>0</v>
          </cell>
        </row>
        <row r="493">
          <cell r="D493">
            <v>0</v>
          </cell>
          <cell r="J493">
            <v>0</v>
          </cell>
        </row>
        <row r="494">
          <cell r="D494">
            <v>0</v>
          </cell>
          <cell r="J494">
            <v>0</v>
          </cell>
        </row>
        <row r="495">
          <cell r="D495">
            <v>0</v>
          </cell>
          <cell r="J495">
            <v>0</v>
          </cell>
        </row>
        <row r="496">
          <cell r="D496">
            <v>0</v>
          </cell>
          <cell r="J496">
            <v>0</v>
          </cell>
        </row>
        <row r="497">
          <cell r="D497">
            <v>0</v>
          </cell>
          <cell r="J497">
            <v>0</v>
          </cell>
        </row>
        <row r="498">
          <cell r="D498">
            <v>0</v>
          </cell>
          <cell r="J498">
            <v>0</v>
          </cell>
        </row>
        <row r="499">
          <cell r="D499">
            <v>0</v>
          </cell>
          <cell r="J499">
            <v>0</v>
          </cell>
        </row>
        <row r="500">
          <cell r="D500">
            <v>0</v>
          </cell>
          <cell r="J500">
            <v>0</v>
          </cell>
        </row>
        <row r="501">
          <cell r="D501">
            <v>0</v>
          </cell>
        </row>
      </sheetData>
      <sheetData sheetId="4" refreshError="1"/>
      <sheetData sheetId="5" refreshError="1"/>
      <sheetData sheetId="6" refreshError="1"/>
      <sheetData sheetId="7" refreshError="1"/>
      <sheetData sheetId="8"/>
      <sheetData sheetId="9" refreshError="1"/>
      <sheetData sheetId="10" refreshError="1"/>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perez@mach.com.e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zoomScale="90" zoomScaleNormal="90" workbookViewId="0">
      <selection activeCell="D23" sqref="D23"/>
    </sheetView>
  </sheetViews>
  <sheetFormatPr baseColWidth="10" defaultColWidth="9.109375" defaultRowHeight="13.2"/>
  <cols>
    <col min="1" max="1" width="3.77734375" style="230" customWidth="1"/>
    <col min="2" max="2" width="85.44140625" style="230" bestFit="1" customWidth="1"/>
    <col min="3" max="3" width="9.109375" style="230"/>
    <col min="4" max="4" width="12.33203125" style="230" customWidth="1"/>
    <col min="5" max="5" width="5.33203125" style="230" customWidth="1"/>
    <col min="6" max="16384" width="9.109375" style="230"/>
  </cols>
  <sheetData>
    <row r="1" spans="1:5">
      <c r="A1" s="227"/>
      <c r="B1" s="228"/>
      <c r="C1" s="228"/>
      <c r="D1" s="228"/>
      <c r="E1" s="229"/>
    </row>
    <row r="2" spans="1:5">
      <c r="A2" s="231"/>
      <c r="B2" s="232"/>
      <c r="C2" s="232"/>
      <c r="D2" s="232"/>
      <c r="E2" s="233"/>
    </row>
    <row r="3" spans="1:5">
      <c r="A3" s="231"/>
      <c r="B3" s="232"/>
      <c r="C3" s="232"/>
      <c r="D3" s="232"/>
      <c r="E3" s="233"/>
    </row>
    <row r="4" spans="1:5" ht="30">
      <c r="A4" s="231"/>
      <c r="B4" s="232"/>
      <c r="C4" s="234"/>
      <c r="D4" s="232"/>
      <c r="E4" s="233"/>
    </row>
    <row r="5" spans="1:5">
      <c r="A5" s="231"/>
      <c r="B5" s="232"/>
      <c r="C5" s="232"/>
      <c r="D5" s="232"/>
      <c r="E5" s="233"/>
    </row>
    <row r="6" spans="1:5">
      <c r="A6" s="231"/>
      <c r="B6" s="232"/>
      <c r="C6" s="232"/>
      <c r="D6" s="232"/>
      <c r="E6" s="233"/>
    </row>
    <row r="7" spans="1:5">
      <c r="A7" s="231"/>
      <c r="B7" s="232"/>
      <c r="C7" s="232"/>
      <c r="D7" s="232"/>
      <c r="E7" s="233"/>
    </row>
    <row r="8" spans="1:5">
      <c r="A8" s="231"/>
      <c r="B8" s="232"/>
      <c r="C8" s="232"/>
      <c r="D8" s="232"/>
      <c r="E8" s="233"/>
    </row>
    <row r="9" spans="1:5">
      <c r="A9" s="231"/>
      <c r="B9" s="232"/>
      <c r="C9" s="232"/>
      <c r="D9" s="232"/>
      <c r="E9" s="233"/>
    </row>
    <row r="10" spans="1:5">
      <c r="A10" s="231"/>
      <c r="B10" s="232"/>
      <c r="C10" s="232"/>
      <c r="D10" s="232"/>
      <c r="E10" s="233"/>
    </row>
    <row r="11" spans="1:5" ht="13.8">
      <c r="A11" s="231"/>
      <c r="B11" s="235"/>
      <c r="C11" s="232"/>
      <c r="D11" s="232"/>
      <c r="E11" s="233"/>
    </row>
    <row r="12" spans="1:5" ht="13.8">
      <c r="A12" s="231"/>
      <c r="B12" s="235"/>
      <c r="C12" s="232"/>
      <c r="D12" s="232"/>
      <c r="E12" s="233"/>
    </row>
    <row r="13" spans="1:5" ht="13.8">
      <c r="A13" s="231"/>
      <c r="B13" s="235"/>
      <c r="C13" s="232"/>
      <c r="D13" s="232"/>
      <c r="E13" s="233"/>
    </row>
    <row r="14" spans="1:5">
      <c r="A14" s="231"/>
      <c r="B14" s="232"/>
      <c r="C14" s="232"/>
      <c r="D14" s="232"/>
      <c r="E14" s="233"/>
    </row>
    <row r="15" spans="1:5">
      <c r="A15" s="231"/>
      <c r="B15" s="232"/>
      <c r="C15" s="232"/>
      <c r="D15" s="232"/>
      <c r="E15" s="233"/>
    </row>
    <row r="16" spans="1:5" ht="24.6">
      <c r="A16" s="231"/>
      <c r="B16" s="236"/>
      <c r="C16" s="232"/>
      <c r="D16" s="232"/>
      <c r="E16" s="233"/>
    </row>
    <row r="17" spans="1:5" ht="27.6">
      <c r="A17" s="231"/>
      <c r="B17" s="237" t="s">
        <v>1755</v>
      </c>
      <c r="C17" s="232"/>
      <c r="D17" s="232"/>
      <c r="E17" s="233"/>
    </row>
    <row r="18" spans="1:5" ht="27.6">
      <c r="A18" s="231"/>
      <c r="B18" s="237" t="s">
        <v>1749</v>
      </c>
      <c r="C18" s="232"/>
      <c r="D18" s="232"/>
      <c r="E18" s="233"/>
    </row>
    <row r="19" spans="1:5" ht="16.2" customHeight="1">
      <c r="A19" s="231"/>
      <c r="B19" s="237"/>
      <c r="C19" s="232"/>
      <c r="D19" s="232"/>
      <c r="E19" s="233"/>
    </row>
    <row r="20" spans="1:5" s="242" customFormat="1" ht="32.4">
      <c r="A20" s="238"/>
      <c r="B20" s="239" t="s">
        <v>1750</v>
      </c>
      <c r="C20" s="240"/>
      <c r="D20" s="240"/>
      <c r="E20" s="241"/>
    </row>
    <row r="21" spans="1:5">
      <c r="A21" s="231"/>
      <c r="B21" s="232"/>
      <c r="C21" s="232"/>
      <c r="D21" s="232"/>
      <c r="E21" s="233"/>
    </row>
    <row r="22" spans="1:5" s="247" customFormat="1" ht="15.6">
      <c r="A22" s="243"/>
      <c r="B22" s="244" t="s">
        <v>1751</v>
      </c>
      <c r="C22" s="245"/>
      <c r="D22" s="245"/>
      <c r="E22" s="246"/>
    </row>
    <row r="23" spans="1:5">
      <c r="A23" s="231"/>
      <c r="B23" s="248"/>
      <c r="C23" s="232"/>
      <c r="D23" s="232"/>
      <c r="E23" s="233"/>
    </row>
    <row r="24" spans="1:5" s="247" customFormat="1" ht="15.6">
      <c r="A24" s="243"/>
      <c r="B24" s="244" t="s">
        <v>1752</v>
      </c>
      <c r="C24" s="245"/>
      <c r="D24" s="245"/>
      <c r="E24" s="246"/>
    </row>
    <row r="25" spans="1:5" s="247" customFormat="1" ht="15.6">
      <c r="A25" s="243"/>
      <c r="B25" s="244" t="s">
        <v>1753</v>
      </c>
      <c r="C25" s="245"/>
      <c r="D25" s="245"/>
      <c r="E25" s="246"/>
    </row>
    <row r="26" spans="1:5" s="247" customFormat="1" ht="15">
      <c r="A26" s="243"/>
      <c r="B26" s="249" t="s">
        <v>1754</v>
      </c>
      <c r="C26" s="245"/>
      <c r="D26" s="245"/>
      <c r="E26" s="246"/>
    </row>
    <row r="27" spans="1:5" ht="13.8" thickBot="1">
      <c r="A27" s="250"/>
      <c r="B27" s="251"/>
      <c r="C27" s="251"/>
      <c r="D27" s="251"/>
      <c r="E27" s="252"/>
    </row>
  </sheetData>
  <sheetProtection password="AA41" sheet="1" objects="1" scenarios="1"/>
  <hyperlinks>
    <hyperlink ref="B26"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776"/>
  <sheetViews>
    <sheetView topLeftCell="A725" zoomScale="98" zoomScaleNormal="98" workbookViewId="0">
      <selection activeCell="O733" sqref="O733"/>
    </sheetView>
  </sheetViews>
  <sheetFormatPr baseColWidth="10" defaultColWidth="11.44140625" defaultRowHeight="12" outlineLevelRow="1"/>
  <cols>
    <col min="1" max="2" width="5.33203125" style="75" bestFit="1" customWidth="1"/>
    <col min="3" max="6" width="6.88671875" style="75" customWidth="1"/>
    <col min="7" max="7" width="21.44140625" style="1" bestFit="1" customWidth="1"/>
    <col min="8" max="8" width="16.33203125" style="1" bestFit="1" customWidth="1"/>
    <col min="9" max="9" width="12.6640625" style="1" customWidth="1"/>
    <col min="10" max="10" width="12.6640625" style="76" customWidth="1"/>
    <col min="11" max="11" width="12.6640625" style="77" customWidth="1"/>
    <col min="12" max="12" width="13.88671875" style="76" customWidth="1"/>
    <col min="13" max="13" width="14.5546875" style="77" customWidth="1"/>
    <col min="14" max="14" width="12.6640625" style="76" customWidth="1"/>
    <col min="15" max="15" width="12.6640625" style="77" customWidth="1"/>
    <col min="16" max="16" width="11.44140625" style="1"/>
    <col min="17" max="18" width="11.44140625" style="1" hidden="1" customWidth="1"/>
    <col min="19" max="19" width="0" style="1" hidden="1" customWidth="1"/>
    <col min="20" max="20" width="13.21875" style="1" hidden="1" customWidth="1"/>
    <col min="21" max="21" width="0" style="1" hidden="1" customWidth="1"/>
    <col min="22" max="26" width="11.44140625" style="2"/>
    <col min="27" max="16384" width="11.44140625" style="1"/>
  </cols>
  <sheetData>
    <row r="2" spans="1:15" ht="17.399999999999999">
      <c r="A2" s="188" t="s">
        <v>0</v>
      </c>
      <c r="B2" s="188"/>
      <c r="C2" s="188"/>
      <c r="D2" s="188"/>
      <c r="E2" s="188"/>
      <c r="F2" s="188"/>
      <c r="G2" s="188"/>
      <c r="H2" s="188"/>
      <c r="I2" s="188"/>
      <c r="J2" s="188"/>
      <c r="K2" s="188"/>
      <c r="L2" s="188"/>
      <c r="M2" s="188"/>
      <c r="N2" s="188"/>
      <c r="O2" s="188"/>
    </row>
    <row r="4" spans="1:15">
      <c r="A4" s="143" t="s">
        <v>1</v>
      </c>
      <c r="B4" s="143"/>
      <c r="C4" s="143"/>
      <c r="D4" s="143"/>
      <c r="E4" s="143"/>
      <c r="F4" s="143"/>
      <c r="G4" s="143"/>
      <c r="H4" s="143"/>
      <c r="I4" s="143"/>
      <c r="J4" s="143"/>
      <c r="K4" s="143"/>
      <c r="L4" s="143"/>
      <c r="M4" s="143"/>
      <c r="N4" s="143"/>
      <c r="O4" s="143"/>
    </row>
    <row r="5" spans="1:15">
      <c r="A5" s="3"/>
      <c r="B5" s="143" t="s">
        <v>2</v>
      </c>
      <c r="C5" s="143"/>
      <c r="D5" s="143"/>
      <c r="E5" s="143"/>
      <c r="F5" s="143"/>
      <c r="G5" s="143"/>
      <c r="H5" s="143"/>
      <c r="I5" s="143"/>
      <c r="J5" s="143"/>
      <c r="K5" s="143"/>
      <c r="L5" s="143"/>
      <c r="M5" s="143"/>
      <c r="N5" s="143"/>
      <c r="O5" s="143"/>
    </row>
    <row r="6" spans="1:15" outlineLevel="1">
      <c r="A6" s="3"/>
      <c r="B6" s="141"/>
      <c r="C6" s="128" t="s">
        <v>3</v>
      </c>
      <c r="D6" s="128"/>
      <c r="E6" s="128"/>
      <c r="F6" s="128"/>
      <c r="G6" s="128"/>
      <c r="H6" s="128"/>
      <c r="I6" s="128"/>
      <c r="J6" s="128"/>
      <c r="K6" s="128"/>
      <c r="L6" s="128"/>
      <c r="M6" s="128"/>
      <c r="N6" s="4" t="s">
        <v>4</v>
      </c>
      <c r="O6" s="5"/>
    </row>
    <row r="7" spans="1:15" outlineLevel="1">
      <c r="A7" s="3"/>
      <c r="B7" s="141"/>
      <c r="C7" s="128" t="s">
        <v>5</v>
      </c>
      <c r="D7" s="128"/>
      <c r="E7" s="128"/>
      <c r="F7" s="128"/>
      <c r="G7" s="128"/>
      <c r="H7" s="128"/>
      <c r="I7" s="128"/>
      <c r="J7" s="128"/>
      <c r="K7" s="128"/>
      <c r="L7" s="128"/>
      <c r="M7" s="128"/>
      <c r="N7" s="4" t="s">
        <v>6</v>
      </c>
      <c r="O7" s="5"/>
    </row>
    <row r="8" spans="1:15" outlineLevel="1">
      <c r="A8" s="3"/>
      <c r="B8" s="141"/>
      <c r="C8" s="128" t="s">
        <v>7</v>
      </c>
      <c r="D8" s="128"/>
      <c r="E8" s="128"/>
      <c r="F8" s="128"/>
      <c r="G8" s="128"/>
      <c r="H8" s="128"/>
      <c r="I8" s="128"/>
      <c r="J8" s="128"/>
      <c r="K8" s="128"/>
      <c r="L8" s="128"/>
      <c r="M8" s="128"/>
      <c r="N8" s="4" t="s">
        <v>8</v>
      </c>
      <c r="O8" s="5"/>
    </row>
    <row r="9" spans="1:15" outlineLevel="1">
      <c r="A9" s="3"/>
      <c r="B9" s="141"/>
      <c r="C9" s="128" t="s">
        <v>9</v>
      </c>
      <c r="D9" s="128"/>
      <c r="E9" s="128"/>
      <c r="F9" s="128"/>
      <c r="G9" s="128"/>
      <c r="H9" s="128"/>
      <c r="I9" s="128"/>
      <c r="J9" s="128"/>
      <c r="K9" s="128"/>
      <c r="L9" s="128"/>
      <c r="M9" s="128"/>
      <c r="N9" s="4" t="s">
        <v>10</v>
      </c>
      <c r="O9" s="5"/>
    </row>
    <row r="10" spans="1:15" outlineLevel="1">
      <c r="A10" s="3"/>
      <c r="B10" s="141"/>
      <c r="C10" s="128" t="s">
        <v>11</v>
      </c>
      <c r="D10" s="128"/>
      <c r="E10" s="128"/>
      <c r="F10" s="128"/>
      <c r="G10" s="128"/>
      <c r="H10" s="128"/>
      <c r="I10" s="128"/>
      <c r="J10" s="128"/>
      <c r="K10" s="128"/>
      <c r="L10" s="128"/>
      <c r="M10" s="128"/>
      <c r="N10" s="4" t="s">
        <v>12</v>
      </c>
      <c r="O10" s="5"/>
    </row>
    <row r="11" spans="1:15">
      <c r="A11" s="3"/>
      <c r="B11" s="143" t="s">
        <v>13</v>
      </c>
      <c r="C11" s="143"/>
      <c r="D11" s="143"/>
      <c r="E11" s="143"/>
      <c r="F11" s="143"/>
      <c r="G11" s="143"/>
      <c r="H11" s="143"/>
      <c r="I11" s="143"/>
      <c r="J11" s="143"/>
      <c r="K11" s="143"/>
      <c r="L11" s="143"/>
      <c r="M11" s="143"/>
      <c r="N11" s="143"/>
      <c r="O11" s="143"/>
    </row>
    <row r="12" spans="1:15" outlineLevel="1">
      <c r="A12" s="3"/>
      <c r="B12" s="141"/>
      <c r="C12" s="128" t="s">
        <v>3</v>
      </c>
      <c r="D12" s="128"/>
      <c r="E12" s="128"/>
      <c r="F12" s="128"/>
      <c r="G12" s="128"/>
      <c r="H12" s="128"/>
      <c r="I12" s="128"/>
      <c r="J12" s="128"/>
      <c r="K12" s="128"/>
      <c r="L12" s="128"/>
      <c r="M12" s="128"/>
      <c r="N12" s="4" t="s">
        <v>14</v>
      </c>
      <c r="O12" s="5"/>
    </row>
    <row r="13" spans="1:15" outlineLevel="1">
      <c r="A13" s="3"/>
      <c r="B13" s="141"/>
      <c r="C13" s="128" t="s">
        <v>5</v>
      </c>
      <c r="D13" s="128"/>
      <c r="E13" s="128"/>
      <c r="F13" s="128"/>
      <c r="G13" s="128"/>
      <c r="H13" s="128"/>
      <c r="I13" s="128"/>
      <c r="J13" s="128"/>
      <c r="K13" s="128"/>
      <c r="L13" s="128"/>
      <c r="M13" s="128"/>
      <c r="N13" s="4" t="s">
        <v>15</v>
      </c>
      <c r="O13" s="5"/>
    </row>
    <row r="14" spans="1:15" outlineLevel="1">
      <c r="A14" s="3"/>
      <c r="B14" s="141"/>
      <c r="C14" s="128" t="s">
        <v>7</v>
      </c>
      <c r="D14" s="128"/>
      <c r="E14" s="128"/>
      <c r="F14" s="128"/>
      <c r="G14" s="128"/>
      <c r="H14" s="128"/>
      <c r="I14" s="128"/>
      <c r="J14" s="128"/>
      <c r="K14" s="128"/>
      <c r="L14" s="128"/>
      <c r="M14" s="128"/>
      <c r="N14" s="4" t="s">
        <v>16</v>
      </c>
      <c r="O14" s="5"/>
    </row>
    <row r="15" spans="1:15" outlineLevel="1">
      <c r="A15" s="3"/>
      <c r="B15" s="141"/>
      <c r="C15" s="128" t="s">
        <v>9</v>
      </c>
      <c r="D15" s="128"/>
      <c r="E15" s="128"/>
      <c r="F15" s="128"/>
      <c r="G15" s="128"/>
      <c r="H15" s="128"/>
      <c r="I15" s="128"/>
      <c r="J15" s="128"/>
      <c r="K15" s="128"/>
      <c r="L15" s="128"/>
      <c r="M15" s="128"/>
      <c r="N15" s="4" t="s">
        <v>17</v>
      </c>
      <c r="O15" s="5"/>
    </row>
    <row r="16" spans="1:15" outlineLevel="1">
      <c r="A16" s="3"/>
      <c r="B16" s="141"/>
      <c r="C16" s="128" t="s">
        <v>11</v>
      </c>
      <c r="D16" s="128"/>
      <c r="E16" s="128"/>
      <c r="F16" s="128"/>
      <c r="G16" s="128"/>
      <c r="H16" s="128"/>
      <c r="I16" s="128"/>
      <c r="J16" s="128"/>
      <c r="K16" s="128"/>
      <c r="L16" s="128"/>
      <c r="M16" s="128"/>
      <c r="N16" s="4" t="s">
        <v>18</v>
      </c>
      <c r="O16" s="5"/>
    </row>
    <row r="17" spans="1:15">
      <c r="A17" s="3"/>
      <c r="B17" s="143" t="s">
        <v>19</v>
      </c>
      <c r="C17" s="143"/>
      <c r="D17" s="143"/>
      <c r="E17" s="143"/>
      <c r="F17" s="143"/>
      <c r="G17" s="143"/>
      <c r="H17" s="143"/>
      <c r="I17" s="143"/>
      <c r="J17" s="143"/>
      <c r="K17" s="143"/>
      <c r="L17" s="143"/>
      <c r="M17" s="143"/>
      <c r="N17" s="143"/>
      <c r="O17" s="143"/>
    </row>
    <row r="18" spans="1:15" outlineLevel="1">
      <c r="A18" s="3"/>
      <c r="B18" s="141"/>
      <c r="C18" s="128" t="s">
        <v>3</v>
      </c>
      <c r="D18" s="128"/>
      <c r="E18" s="128"/>
      <c r="F18" s="128"/>
      <c r="G18" s="128"/>
      <c r="H18" s="128"/>
      <c r="I18" s="128"/>
      <c r="J18" s="128"/>
      <c r="K18" s="128"/>
      <c r="L18" s="128"/>
      <c r="M18" s="128"/>
      <c r="N18" s="4" t="s">
        <v>20</v>
      </c>
      <c r="O18" s="5"/>
    </row>
    <row r="19" spans="1:15" outlineLevel="1">
      <c r="A19" s="3"/>
      <c r="B19" s="141"/>
      <c r="C19" s="128" t="s">
        <v>5</v>
      </c>
      <c r="D19" s="128"/>
      <c r="E19" s="128"/>
      <c r="F19" s="128"/>
      <c r="G19" s="128"/>
      <c r="H19" s="128"/>
      <c r="I19" s="128"/>
      <c r="J19" s="128"/>
      <c r="K19" s="128"/>
      <c r="L19" s="128"/>
      <c r="M19" s="128"/>
      <c r="N19" s="4" t="s">
        <v>21</v>
      </c>
      <c r="O19" s="5"/>
    </row>
    <row r="20" spans="1:15" outlineLevel="1">
      <c r="A20" s="3"/>
      <c r="B20" s="141"/>
      <c r="C20" s="128" t="s">
        <v>7</v>
      </c>
      <c r="D20" s="128"/>
      <c r="E20" s="128"/>
      <c r="F20" s="128"/>
      <c r="G20" s="128"/>
      <c r="H20" s="128"/>
      <c r="I20" s="128"/>
      <c r="J20" s="128"/>
      <c r="K20" s="128"/>
      <c r="L20" s="128"/>
      <c r="M20" s="128"/>
      <c r="N20" s="4" t="s">
        <v>22</v>
      </c>
      <c r="O20" s="5"/>
    </row>
    <row r="21" spans="1:15" outlineLevel="1">
      <c r="A21" s="3"/>
      <c r="B21" s="141"/>
      <c r="C21" s="128" t="s">
        <v>9</v>
      </c>
      <c r="D21" s="128"/>
      <c r="E21" s="128"/>
      <c r="F21" s="128"/>
      <c r="G21" s="128"/>
      <c r="H21" s="128"/>
      <c r="I21" s="128"/>
      <c r="J21" s="128"/>
      <c r="K21" s="128"/>
      <c r="L21" s="128"/>
      <c r="M21" s="128"/>
      <c r="N21" s="4" t="s">
        <v>23</v>
      </c>
      <c r="O21" s="5"/>
    </row>
    <row r="22" spans="1:15" outlineLevel="1">
      <c r="A22" s="3"/>
      <c r="B22" s="141"/>
      <c r="C22" s="128" t="s">
        <v>11</v>
      </c>
      <c r="D22" s="128"/>
      <c r="E22" s="128"/>
      <c r="F22" s="128"/>
      <c r="G22" s="128"/>
      <c r="H22" s="128"/>
      <c r="I22" s="128"/>
      <c r="J22" s="128"/>
      <c r="K22" s="128"/>
      <c r="L22" s="128"/>
      <c r="M22" s="128"/>
      <c r="N22" s="4" t="s">
        <v>24</v>
      </c>
      <c r="O22" s="5"/>
    </row>
    <row r="23" spans="1:15">
      <c r="A23" s="3"/>
      <c r="B23" s="142" t="s">
        <v>25</v>
      </c>
      <c r="C23" s="142"/>
      <c r="D23" s="142"/>
      <c r="E23" s="142"/>
      <c r="F23" s="142"/>
      <c r="G23" s="142"/>
      <c r="H23" s="142"/>
      <c r="I23" s="142"/>
      <c r="J23" s="142"/>
      <c r="K23" s="142"/>
      <c r="L23" s="142"/>
      <c r="M23" s="142"/>
      <c r="N23" s="6" t="s">
        <v>26</v>
      </c>
      <c r="O23" s="7"/>
    </row>
    <row r="24" spans="1:15">
      <c r="A24" s="3"/>
      <c r="B24" s="128" t="s">
        <v>27</v>
      </c>
      <c r="C24" s="128"/>
      <c r="D24" s="128"/>
      <c r="E24" s="128"/>
      <c r="F24" s="128"/>
      <c r="G24" s="128"/>
      <c r="H24" s="128"/>
      <c r="I24" s="128"/>
      <c r="J24" s="128"/>
      <c r="K24" s="128"/>
      <c r="L24" s="128"/>
      <c r="M24" s="128"/>
      <c r="N24" s="4" t="s">
        <v>28</v>
      </c>
      <c r="O24" s="8"/>
    </row>
    <row r="25" spans="1:15">
      <c r="A25" s="143" t="s">
        <v>29</v>
      </c>
      <c r="B25" s="143"/>
      <c r="C25" s="143"/>
      <c r="D25" s="143"/>
      <c r="E25" s="143"/>
      <c r="F25" s="143"/>
      <c r="G25" s="143"/>
      <c r="H25" s="143"/>
      <c r="I25" s="143"/>
      <c r="J25" s="143"/>
      <c r="K25" s="143"/>
      <c r="L25" s="143"/>
      <c r="M25" s="143"/>
      <c r="N25" s="143"/>
      <c r="O25" s="143"/>
    </row>
    <row r="26" spans="1:15">
      <c r="A26" s="3"/>
      <c r="B26" s="138" t="s">
        <v>30</v>
      </c>
      <c r="C26" s="138"/>
      <c r="D26" s="138"/>
      <c r="E26" s="138"/>
      <c r="F26" s="138"/>
      <c r="G26" s="138"/>
      <c r="H26" s="138"/>
      <c r="I26" s="138"/>
      <c r="J26" s="138"/>
      <c r="K26" s="138"/>
      <c r="L26" s="138"/>
      <c r="M26" s="138"/>
      <c r="N26" s="138"/>
      <c r="O26" s="138"/>
    </row>
    <row r="27" spans="1:15">
      <c r="A27" s="144"/>
      <c r="B27" s="144"/>
      <c r="C27" s="138" t="s">
        <v>31</v>
      </c>
      <c r="D27" s="138"/>
      <c r="E27" s="138"/>
      <c r="F27" s="138"/>
      <c r="G27" s="138"/>
      <c r="H27" s="138"/>
      <c r="I27" s="138"/>
      <c r="J27" s="138"/>
      <c r="K27" s="138"/>
      <c r="L27" s="138"/>
      <c r="M27" s="138"/>
      <c r="N27" s="138"/>
      <c r="O27" s="138"/>
    </row>
    <row r="28" spans="1:15">
      <c r="A28" s="3"/>
      <c r="B28" s="3"/>
      <c r="C28" s="3"/>
      <c r="D28" s="128" t="s">
        <v>32</v>
      </c>
      <c r="E28" s="128"/>
      <c r="F28" s="128"/>
      <c r="G28" s="128"/>
      <c r="H28" s="128"/>
      <c r="I28" s="128"/>
      <c r="J28" s="128"/>
      <c r="K28" s="128"/>
      <c r="L28" s="128"/>
      <c r="M28" s="128"/>
      <c r="N28" s="4" t="s">
        <v>33</v>
      </c>
      <c r="O28" s="9">
        <v>0</v>
      </c>
    </row>
    <row r="29" spans="1:15" outlineLevel="1">
      <c r="A29" s="3"/>
      <c r="B29" s="3"/>
      <c r="C29" s="3"/>
      <c r="D29" s="138" t="s">
        <v>34</v>
      </c>
      <c r="E29" s="138"/>
      <c r="F29" s="138"/>
      <c r="G29" s="138"/>
      <c r="H29" s="138"/>
      <c r="I29" s="138"/>
      <c r="J29" s="138"/>
      <c r="K29" s="138"/>
      <c r="L29" s="138"/>
      <c r="M29" s="138"/>
      <c r="N29" s="138"/>
      <c r="O29" s="138"/>
    </row>
    <row r="30" spans="1:15" outlineLevel="1">
      <c r="A30" s="3"/>
      <c r="B30" s="3"/>
      <c r="C30" s="3"/>
      <c r="D30" s="3"/>
      <c r="E30" s="143" t="s">
        <v>35</v>
      </c>
      <c r="F30" s="143"/>
      <c r="G30" s="143"/>
      <c r="H30" s="143"/>
      <c r="I30" s="143"/>
      <c r="J30" s="143"/>
      <c r="K30" s="143"/>
      <c r="L30" s="143"/>
      <c r="M30" s="143"/>
      <c r="N30" s="143"/>
      <c r="O30" s="143"/>
    </row>
    <row r="31" spans="1:15" outlineLevel="1">
      <c r="A31" s="3"/>
      <c r="B31" s="3"/>
      <c r="C31" s="3"/>
      <c r="D31" s="3"/>
      <c r="E31" s="144"/>
      <c r="F31" s="138" t="s">
        <v>36</v>
      </c>
      <c r="G31" s="138"/>
      <c r="H31" s="138"/>
      <c r="I31" s="138"/>
      <c r="J31" s="138"/>
      <c r="K31" s="138"/>
      <c r="L31" s="138"/>
      <c r="M31" s="138"/>
      <c r="N31" s="138"/>
      <c r="O31" s="138"/>
    </row>
    <row r="32" spans="1:15" outlineLevel="1">
      <c r="A32" s="10" t="s">
        <v>37</v>
      </c>
      <c r="B32" s="10" t="s">
        <v>37</v>
      </c>
      <c r="C32" s="10" t="s">
        <v>37</v>
      </c>
      <c r="D32" s="10" t="s">
        <v>37</v>
      </c>
      <c r="E32" s="10" t="s">
        <v>37</v>
      </c>
      <c r="F32" s="10" t="s">
        <v>37</v>
      </c>
      <c r="G32" s="128" t="s">
        <v>38</v>
      </c>
      <c r="H32" s="128"/>
      <c r="I32" s="128"/>
      <c r="J32" s="128"/>
      <c r="K32" s="128"/>
      <c r="L32" s="128"/>
      <c r="M32" s="128"/>
      <c r="N32" s="4" t="s">
        <v>39</v>
      </c>
      <c r="O32" s="9">
        <v>0</v>
      </c>
    </row>
    <row r="33" spans="1:15" outlineLevel="1">
      <c r="A33" s="3"/>
      <c r="B33" s="3"/>
      <c r="C33" s="3"/>
      <c r="D33" s="3"/>
      <c r="E33" s="144"/>
      <c r="F33" s="144"/>
      <c r="G33" s="128" t="s">
        <v>40</v>
      </c>
      <c r="H33" s="128"/>
      <c r="I33" s="128"/>
      <c r="J33" s="128"/>
      <c r="K33" s="128"/>
      <c r="L33" s="128"/>
      <c r="M33" s="128"/>
      <c r="N33" s="4" t="s">
        <v>41</v>
      </c>
      <c r="O33" s="9">
        <v>0</v>
      </c>
    </row>
    <row r="34" spans="1:15" outlineLevel="1">
      <c r="A34" s="3"/>
      <c r="B34" s="3"/>
      <c r="C34" s="3"/>
      <c r="D34" s="3"/>
      <c r="E34" s="144"/>
      <c r="F34" s="144"/>
      <c r="G34" s="128" t="s">
        <v>42</v>
      </c>
      <c r="H34" s="128"/>
      <c r="I34" s="128"/>
      <c r="J34" s="128"/>
      <c r="K34" s="128"/>
      <c r="L34" s="128"/>
      <c r="M34" s="128"/>
      <c r="N34" s="4" t="s">
        <v>43</v>
      </c>
      <c r="O34" s="9">
        <v>0</v>
      </c>
    </row>
    <row r="35" spans="1:15" outlineLevel="1">
      <c r="A35" s="3"/>
      <c r="B35" s="3"/>
      <c r="C35" s="3"/>
      <c r="D35" s="3"/>
      <c r="E35" s="144"/>
      <c r="F35" s="138" t="s">
        <v>44</v>
      </c>
      <c r="G35" s="138"/>
      <c r="H35" s="138"/>
      <c r="I35" s="138"/>
      <c r="J35" s="138"/>
      <c r="K35" s="138"/>
      <c r="L35" s="138"/>
      <c r="M35" s="138"/>
      <c r="N35" s="138"/>
      <c r="O35" s="138"/>
    </row>
    <row r="36" spans="1:15" outlineLevel="1">
      <c r="A36" s="3"/>
      <c r="B36" s="3"/>
      <c r="C36" s="3"/>
      <c r="D36" s="3"/>
      <c r="E36" s="144"/>
      <c r="F36" s="144"/>
      <c r="G36" s="128" t="s">
        <v>38</v>
      </c>
      <c r="H36" s="128"/>
      <c r="I36" s="128"/>
      <c r="J36" s="128"/>
      <c r="K36" s="128"/>
      <c r="L36" s="128"/>
      <c r="M36" s="128"/>
      <c r="N36" s="4" t="s">
        <v>45</v>
      </c>
      <c r="O36" s="9">
        <v>0</v>
      </c>
    </row>
    <row r="37" spans="1:15" outlineLevel="1">
      <c r="A37" s="3"/>
      <c r="B37" s="3"/>
      <c r="C37" s="3"/>
      <c r="D37" s="3"/>
      <c r="E37" s="144"/>
      <c r="F37" s="144"/>
      <c r="G37" s="128" t="s">
        <v>40</v>
      </c>
      <c r="H37" s="128"/>
      <c r="I37" s="128"/>
      <c r="J37" s="128"/>
      <c r="K37" s="128"/>
      <c r="L37" s="128"/>
      <c r="M37" s="128"/>
      <c r="N37" s="4" t="s">
        <v>46</v>
      </c>
      <c r="O37" s="9">
        <v>0</v>
      </c>
    </row>
    <row r="38" spans="1:15" outlineLevel="1">
      <c r="A38" s="3"/>
      <c r="B38" s="3"/>
      <c r="C38" s="3"/>
      <c r="D38" s="3"/>
      <c r="E38" s="144"/>
      <c r="F38" s="144"/>
      <c r="G38" s="128" t="s">
        <v>42</v>
      </c>
      <c r="H38" s="128"/>
      <c r="I38" s="128"/>
      <c r="J38" s="128"/>
      <c r="K38" s="128"/>
      <c r="L38" s="128"/>
      <c r="M38" s="128"/>
      <c r="N38" s="4" t="s">
        <v>47</v>
      </c>
      <c r="O38" s="9">
        <v>0</v>
      </c>
    </row>
    <row r="39" spans="1:15" outlineLevel="1">
      <c r="A39" s="3"/>
      <c r="B39" s="3"/>
      <c r="C39" s="3"/>
      <c r="D39" s="3"/>
      <c r="E39" s="143" t="s">
        <v>48</v>
      </c>
      <c r="F39" s="143"/>
      <c r="G39" s="143"/>
      <c r="H39" s="143"/>
      <c r="I39" s="143"/>
      <c r="J39" s="143"/>
      <c r="K39" s="143"/>
      <c r="L39" s="143"/>
      <c r="M39" s="143"/>
      <c r="N39" s="143"/>
      <c r="O39" s="143"/>
    </row>
    <row r="40" spans="1:15" outlineLevel="1">
      <c r="A40" s="3"/>
      <c r="B40" s="3"/>
      <c r="C40" s="3"/>
      <c r="D40" s="3"/>
      <c r="E40" s="144"/>
      <c r="F40" s="138" t="s">
        <v>49</v>
      </c>
      <c r="G40" s="138"/>
      <c r="H40" s="138"/>
      <c r="I40" s="138"/>
      <c r="J40" s="138"/>
      <c r="K40" s="138"/>
      <c r="L40" s="138"/>
      <c r="M40" s="138"/>
      <c r="N40" s="138"/>
      <c r="O40" s="138"/>
    </row>
    <row r="41" spans="1:15" outlineLevel="1">
      <c r="A41" s="3"/>
      <c r="B41" s="3"/>
      <c r="C41" s="3"/>
      <c r="D41" s="3"/>
      <c r="E41" s="144"/>
      <c r="F41" s="144"/>
      <c r="G41" s="128" t="s">
        <v>38</v>
      </c>
      <c r="H41" s="128"/>
      <c r="I41" s="128"/>
      <c r="J41" s="128"/>
      <c r="K41" s="128"/>
      <c r="L41" s="128"/>
      <c r="M41" s="128"/>
      <c r="N41" s="4" t="s">
        <v>50</v>
      </c>
      <c r="O41" s="9">
        <v>0</v>
      </c>
    </row>
    <row r="42" spans="1:15" outlineLevel="1">
      <c r="A42" s="3"/>
      <c r="B42" s="3"/>
      <c r="C42" s="3"/>
      <c r="D42" s="3"/>
      <c r="E42" s="144"/>
      <c r="F42" s="144"/>
      <c r="G42" s="128" t="s">
        <v>40</v>
      </c>
      <c r="H42" s="128"/>
      <c r="I42" s="128"/>
      <c r="J42" s="128"/>
      <c r="K42" s="128"/>
      <c r="L42" s="128"/>
      <c r="M42" s="128"/>
      <c r="N42" s="4" t="s">
        <v>51</v>
      </c>
      <c r="O42" s="9">
        <v>0</v>
      </c>
    </row>
    <row r="43" spans="1:15" outlineLevel="1">
      <c r="A43" s="3"/>
      <c r="B43" s="3"/>
      <c r="C43" s="3"/>
      <c r="D43" s="3"/>
      <c r="E43" s="144"/>
      <c r="F43" s="138" t="s">
        <v>52</v>
      </c>
      <c r="G43" s="138"/>
      <c r="H43" s="138"/>
      <c r="I43" s="138"/>
      <c r="J43" s="138"/>
      <c r="K43" s="138"/>
      <c r="L43" s="138"/>
      <c r="M43" s="138"/>
      <c r="N43" s="138"/>
      <c r="O43" s="138"/>
    </row>
    <row r="44" spans="1:15" outlineLevel="1">
      <c r="A44" s="3"/>
      <c r="B44" s="3"/>
      <c r="C44" s="3"/>
      <c r="D44" s="3"/>
      <c r="E44" s="144"/>
      <c r="F44" s="144"/>
      <c r="G44" s="128" t="s">
        <v>53</v>
      </c>
      <c r="H44" s="128"/>
      <c r="I44" s="128"/>
      <c r="J44" s="128"/>
      <c r="K44" s="128"/>
      <c r="L44" s="128"/>
      <c r="M44" s="128"/>
      <c r="N44" s="4" t="s">
        <v>54</v>
      </c>
      <c r="O44" s="9">
        <v>0</v>
      </c>
    </row>
    <row r="45" spans="1:15" outlineLevel="1">
      <c r="A45" s="3"/>
      <c r="B45" s="3"/>
      <c r="C45" s="3"/>
      <c r="D45" s="3"/>
      <c r="E45" s="144"/>
      <c r="F45" s="144"/>
      <c r="G45" s="128" t="s">
        <v>55</v>
      </c>
      <c r="H45" s="128"/>
      <c r="I45" s="128"/>
      <c r="J45" s="128"/>
      <c r="K45" s="128"/>
      <c r="L45" s="128"/>
      <c r="M45" s="128"/>
      <c r="N45" s="4" t="s">
        <v>56</v>
      </c>
      <c r="O45" s="9">
        <v>0</v>
      </c>
    </row>
    <row r="46" spans="1:15" outlineLevel="1">
      <c r="A46" s="3"/>
      <c r="B46" s="3"/>
      <c r="C46" s="3"/>
      <c r="D46" s="3"/>
      <c r="E46" s="144"/>
      <c r="F46" s="138" t="s">
        <v>57</v>
      </c>
      <c r="G46" s="138"/>
      <c r="H46" s="138"/>
      <c r="I46" s="138"/>
      <c r="J46" s="138"/>
      <c r="K46" s="138"/>
      <c r="L46" s="138"/>
      <c r="M46" s="138"/>
      <c r="N46" s="138"/>
      <c r="O46" s="138"/>
    </row>
    <row r="47" spans="1:15" outlineLevel="1">
      <c r="A47" s="3"/>
      <c r="B47" s="3"/>
      <c r="C47" s="3"/>
      <c r="D47" s="3"/>
      <c r="E47" s="144"/>
      <c r="F47" s="144"/>
      <c r="G47" s="128" t="s">
        <v>38</v>
      </c>
      <c r="H47" s="128"/>
      <c r="I47" s="128"/>
      <c r="J47" s="128"/>
      <c r="K47" s="128"/>
      <c r="L47" s="128"/>
      <c r="M47" s="128"/>
      <c r="N47" s="4" t="s">
        <v>58</v>
      </c>
      <c r="O47" s="9">
        <v>0</v>
      </c>
    </row>
    <row r="48" spans="1:15" outlineLevel="1">
      <c r="A48" s="3"/>
      <c r="B48" s="3"/>
      <c r="C48" s="3"/>
      <c r="D48" s="3"/>
      <c r="E48" s="144"/>
      <c r="F48" s="144"/>
      <c r="G48" s="128" t="s">
        <v>40</v>
      </c>
      <c r="H48" s="128"/>
      <c r="I48" s="128"/>
      <c r="J48" s="128"/>
      <c r="K48" s="128"/>
      <c r="L48" s="128"/>
      <c r="M48" s="128"/>
      <c r="N48" s="4" t="s">
        <v>59</v>
      </c>
      <c r="O48" s="9">
        <v>0</v>
      </c>
    </row>
    <row r="49" spans="1:15" outlineLevel="1">
      <c r="A49" s="3"/>
      <c r="B49" s="3"/>
      <c r="C49" s="3"/>
      <c r="D49" s="3"/>
      <c r="E49" s="144"/>
      <c r="F49" s="144"/>
      <c r="G49" s="128" t="s">
        <v>60</v>
      </c>
      <c r="H49" s="128"/>
      <c r="I49" s="128"/>
      <c r="J49" s="128"/>
      <c r="K49" s="128"/>
      <c r="L49" s="128"/>
      <c r="M49" s="128"/>
      <c r="N49" s="4" t="s">
        <v>61</v>
      </c>
      <c r="O49" s="9">
        <v>0</v>
      </c>
    </row>
    <row r="50" spans="1:15" outlineLevel="1">
      <c r="A50" s="3"/>
      <c r="B50" s="3"/>
      <c r="C50" s="3"/>
      <c r="D50" s="3"/>
      <c r="E50" s="144"/>
      <c r="F50" s="138" t="s">
        <v>62</v>
      </c>
      <c r="G50" s="138"/>
      <c r="H50" s="138"/>
      <c r="I50" s="138"/>
      <c r="J50" s="138"/>
      <c r="K50" s="138"/>
      <c r="L50" s="138"/>
      <c r="M50" s="138"/>
      <c r="N50" s="138"/>
      <c r="O50" s="138"/>
    </row>
    <row r="51" spans="1:15" outlineLevel="1">
      <c r="A51" s="3"/>
      <c r="B51" s="3"/>
      <c r="C51" s="3"/>
      <c r="D51" s="3"/>
      <c r="E51" s="144"/>
      <c r="F51" s="144"/>
      <c r="G51" s="128" t="s">
        <v>38</v>
      </c>
      <c r="H51" s="128"/>
      <c r="I51" s="128"/>
      <c r="J51" s="128"/>
      <c r="K51" s="128"/>
      <c r="L51" s="128"/>
      <c r="M51" s="128"/>
      <c r="N51" s="4" t="s">
        <v>63</v>
      </c>
      <c r="O51" s="9">
        <v>0</v>
      </c>
    </row>
    <row r="52" spans="1:15" outlineLevel="1">
      <c r="A52" s="3"/>
      <c r="B52" s="3"/>
      <c r="C52" s="3"/>
      <c r="D52" s="3"/>
      <c r="E52" s="144"/>
      <c r="F52" s="144"/>
      <c r="G52" s="128" t="s">
        <v>40</v>
      </c>
      <c r="H52" s="128"/>
      <c r="I52" s="128"/>
      <c r="J52" s="128"/>
      <c r="K52" s="128"/>
      <c r="L52" s="128"/>
      <c r="M52" s="128"/>
      <c r="N52" s="4" t="s">
        <v>64</v>
      </c>
      <c r="O52" s="9">
        <v>0</v>
      </c>
    </row>
    <row r="53" spans="1:15" outlineLevel="1">
      <c r="A53" s="3"/>
      <c r="B53" s="3"/>
      <c r="C53" s="3"/>
      <c r="D53" s="3"/>
      <c r="E53" s="144"/>
      <c r="F53" s="144"/>
      <c r="G53" s="128" t="s">
        <v>60</v>
      </c>
      <c r="H53" s="128"/>
      <c r="I53" s="128"/>
      <c r="J53" s="128"/>
      <c r="K53" s="128"/>
      <c r="L53" s="128"/>
      <c r="M53" s="128"/>
      <c r="N53" s="4" t="s">
        <v>65</v>
      </c>
      <c r="O53" s="9">
        <v>0</v>
      </c>
    </row>
    <row r="54" spans="1:15">
      <c r="A54" s="3"/>
      <c r="B54" s="3"/>
      <c r="C54" s="3"/>
      <c r="D54" s="138" t="s">
        <v>66</v>
      </c>
      <c r="E54" s="138"/>
      <c r="F54" s="138"/>
      <c r="G54" s="138"/>
      <c r="H54" s="138"/>
      <c r="I54" s="138"/>
      <c r="J54" s="138"/>
      <c r="K54" s="138"/>
      <c r="L54" s="138"/>
      <c r="M54" s="138"/>
      <c r="N54" s="138"/>
      <c r="O54" s="138"/>
    </row>
    <row r="55" spans="1:15" outlineLevel="1">
      <c r="A55" s="3"/>
      <c r="B55" s="3"/>
      <c r="C55" s="3"/>
      <c r="D55" s="3"/>
      <c r="E55" s="128" t="s">
        <v>67</v>
      </c>
      <c r="F55" s="128"/>
      <c r="G55" s="128"/>
      <c r="H55" s="128"/>
      <c r="I55" s="128"/>
      <c r="J55" s="128"/>
      <c r="K55" s="128"/>
      <c r="L55" s="128"/>
      <c r="M55" s="128"/>
      <c r="N55" s="4" t="s">
        <v>68</v>
      </c>
      <c r="O55" s="9">
        <v>0</v>
      </c>
    </row>
    <row r="56" spans="1:15" outlineLevel="1">
      <c r="A56" s="3"/>
      <c r="B56" s="3"/>
      <c r="C56" s="3"/>
      <c r="D56" s="3"/>
      <c r="E56" s="128" t="s">
        <v>69</v>
      </c>
      <c r="F56" s="128"/>
      <c r="G56" s="128"/>
      <c r="H56" s="128"/>
      <c r="I56" s="128"/>
      <c r="J56" s="128"/>
      <c r="K56" s="128"/>
      <c r="L56" s="128"/>
      <c r="M56" s="128"/>
      <c r="N56" s="4" t="s">
        <v>70</v>
      </c>
      <c r="O56" s="9">
        <v>0</v>
      </c>
    </row>
    <row r="57" spans="1:15" outlineLevel="1">
      <c r="A57" s="3"/>
      <c r="B57" s="3"/>
      <c r="C57" s="3"/>
      <c r="D57" s="3"/>
      <c r="E57" s="128" t="s">
        <v>71</v>
      </c>
      <c r="F57" s="128"/>
      <c r="G57" s="128"/>
      <c r="H57" s="128"/>
      <c r="I57" s="128"/>
      <c r="J57" s="128"/>
      <c r="K57" s="128"/>
      <c r="L57" s="128"/>
      <c r="M57" s="128"/>
      <c r="N57" s="4" t="s">
        <v>72</v>
      </c>
      <c r="O57" s="9">
        <v>0</v>
      </c>
    </row>
    <row r="58" spans="1:15">
      <c r="A58" s="3"/>
      <c r="B58" s="3"/>
      <c r="C58" s="3"/>
      <c r="D58" s="138" t="s">
        <v>73</v>
      </c>
      <c r="E58" s="138"/>
      <c r="F58" s="138"/>
      <c r="G58" s="138"/>
      <c r="H58" s="138"/>
      <c r="I58" s="138"/>
      <c r="J58" s="138"/>
      <c r="K58" s="138"/>
      <c r="L58" s="138"/>
      <c r="M58" s="138"/>
      <c r="N58" s="138"/>
      <c r="O58" s="138"/>
    </row>
    <row r="59" spans="1:15" outlineLevel="1">
      <c r="A59" s="3"/>
      <c r="B59" s="3"/>
      <c r="C59" s="144"/>
      <c r="D59" s="144"/>
      <c r="E59" s="128" t="s">
        <v>74</v>
      </c>
      <c r="F59" s="128"/>
      <c r="G59" s="128"/>
      <c r="H59" s="128"/>
      <c r="I59" s="128"/>
      <c r="J59" s="128"/>
      <c r="K59" s="128"/>
      <c r="L59" s="128"/>
      <c r="M59" s="128"/>
      <c r="N59" s="4" t="s">
        <v>75</v>
      </c>
      <c r="O59" s="9">
        <v>0</v>
      </c>
    </row>
    <row r="60" spans="1:15" outlineLevel="1">
      <c r="A60" s="3"/>
      <c r="B60" s="3"/>
      <c r="C60" s="144"/>
      <c r="D60" s="144"/>
      <c r="E60" s="128" t="s">
        <v>76</v>
      </c>
      <c r="F60" s="128"/>
      <c r="G60" s="128"/>
      <c r="H60" s="128"/>
      <c r="I60" s="128"/>
      <c r="J60" s="128"/>
      <c r="K60" s="128"/>
      <c r="L60" s="128"/>
      <c r="M60" s="128"/>
      <c r="N60" s="4" t="s">
        <v>77</v>
      </c>
      <c r="O60" s="9">
        <v>0</v>
      </c>
    </row>
    <row r="61" spans="1:15">
      <c r="A61" s="3"/>
      <c r="B61" s="3"/>
      <c r="C61" s="3"/>
      <c r="D61" s="138" t="s">
        <v>78</v>
      </c>
      <c r="E61" s="138"/>
      <c r="F61" s="138"/>
      <c r="G61" s="138"/>
      <c r="H61" s="138"/>
      <c r="I61" s="138"/>
      <c r="J61" s="138"/>
      <c r="K61" s="138"/>
      <c r="L61" s="138"/>
      <c r="M61" s="138"/>
      <c r="N61" s="138"/>
      <c r="O61" s="138"/>
    </row>
    <row r="62" spans="1:15" outlineLevel="1">
      <c r="A62" s="3"/>
      <c r="B62" s="3"/>
      <c r="C62" s="144"/>
      <c r="D62" s="144"/>
      <c r="E62" s="128" t="s">
        <v>74</v>
      </c>
      <c r="F62" s="128"/>
      <c r="G62" s="128"/>
      <c r="H62" s="128"/>
      <c r="I62" s="128"/>
      <c r="J62" s="128"/>
      <c r="K62" s="128"/>
      <c r="L62" s="128"/>
      <c r="M62" s="128"/>
      <c r="N62" s="4" t="s">
        <v>79</v>
      </c>
      <c r="O62" s="9">
        <v>0</v>
      </c>
    </row>
    <row r="63" spans="1:15" outlineLevel="1">
      <c r="A63" s="3"/>
      <c r="B63" s="3"/>
      <c r="C63" s="144"/>
      <c r="D63" s="144"/>
      <c r="E63" s="128" t="s">
        <v>76</v>
      </c>
      <c r="F63" s="128"/>
      <c r="G63" s="128"/>
      <c r="H63" s="128"/>
      <c r="I63" s="128"/>
      <c r="J63" s="128"/>
      <c r="K63" s="128"/>
      <c r="L63" s="128"/>
      <c r="M63" s="128"/>
      <c r="N63" s="4" t="s">
        <v>80</v>
      </c>
      <c r="O63" s="9">
        <v>0</v>
      </c>
    </row>
    <row r="64" spans="1:15">
      <c r="A64" s="3"/>
      <c r="B64" s="3"/>
      <c r="C64" s="3"/>
      <c r="D64" s="138" t="s">
        <v>81</v>
      </c>
      <c r="E64" s="138"/>
      <c r="F64" s="138"/>
      <c r="G64" s="138"/>
      <c r="H64" s="138"/>
      <c r="I64" s="138"/>
      <c r="J64" s="138"/>
      <c r="K64" s="138"/>
      <c r="L64" s="138"/>
      <c r="M64" s="138"/>
      <c r="N64" s="138"/>
      <c r="O64" s="138"/>
    </row>
    <row r="65" spans="1:15" outlineLevel="1">
      <c r="A65" s="3"/>
      <c r="B65" s="3"/>
      <c r="C65" s="144"/>
      <c r="D65" s="144"/>
      <c r="E65" s="128" t="s">
        <v>82</v>
      </c>
      <c r="F65" s="128"/>
      <c r="G65" s="128"/>
      <c r="H65" s="128"/>
      <c r="I65" s="128"/>
      <c r="J65" s="128"/>
      <c r="K65" s="128"/>
      <c r="L65" s="128"/>
      <c r="M65" s="128"/>
      <c r="N65" s="4" t="s">
        <v>83</v>
      </c>
      <c r="O65" s="9">
        <v>0</v>
      </c>
    </row>
    <row r="66" spans="1:15" outlineLevel="1">
      <c r="A66" s="3"/>
      <c r="B66" s="3"/>
      <c r="C66" s="144"/>
      <c r="D66" s="144"/>
      <c r="E66" s="128" t="s">
        <v>84</v>
      </c>
      <c r="F66" s="128"/>
      <c r="G66" s="128"/>
      <c r="H66" s="128"/>
      <c r="I66" s="128"/>
      <c r="J66" s="128"/>
      <c r="K66" s="128"/>
      <c r="L66" s="128"/>
      <c r="M66" s="128"/>
      <c r="N66" s="4" t="s">
        <v>85</v>
      </c>
      <c r="O66" s="9">
        <v>0</v>
      </c>
    </row>
    <row r="67" spans="1:15" outlineLevel="1">
      <c r="A67" s="3"/>
      <c r="B67" s="3"/>
      <c r="C67" s="144"/>
      <c r="D67" s="144"/>
      <c r="E67" s="128" t="s">
        <v>86</v>
      </c>
      <c r="F67" s="128"/>
      <c r="G67" s="128"/>
      <c r="H67" s="128"/>
      <c r="I67" s="128"/>
      <c r="J67" s="128"/>
      <c r="K67" s="128"/>
      <c r="L67" s="128"/>
      <c r="M67" s="128"/>
      <c r="N67" s="4" t="s">
        <v>87</v>
      </c>
      <c r="O67" s="9">
        <v>0</v>
      </c>
    </row>
    <row r="68" spans="1:15" outlineLevel="1">
      <c r="A68" s="3"/>
      <c r="B68" s="3"/>
      <c r="C68" s="144"/>
      <c r="D68" s="144"/>
      <c r="E68" s="128" t="s">
        <v>88</v>
      </c>
      <c r="F68" s="128"/>
      <c r="G68" s="128"/>
      <c r="H68" s="128"/>
      <c r="I68" s="128"/>
      <c r="J68" s="128"/>
      <c r="K68" s="128"/>
      <c r="L68" s="128"/>
      <c r="M68" s="128"/>
      <c r="N68" s="4" t="s">
        <v>89</v>
      </c>
      <c r="O68" s="9">
        <v>0</v>
      </c>
    </row>
    <row r="69" spans="1:15">
      <c r="A69" s="3"/>
      <c r="B69" s="3"/>
      <c r="C69" s="3"/>
      <c r="D69" s="138" t="s">
        <v>90</v>
      </c>
      <c r="E69" s="138"/>
      <c r="F69" s="138"/>
      <c r="G69" s="138"/>
      <c r="H69" s="138"/>
      <c r="I69" s="138"/>
      <c r="J69" s="138"/>
      <c r="K69" s="138"/>
      <c r="L69" s="138"/>
      <c r="M69" s="138"/>
      <c r="N69" s="138"/>
      <c r="O69" s="138"/>
    </row>
    <row r="70" spans="1:15" outlineLevel="1">
      <c r="A70" s="3"/>
      <c r="B70" s="3"/>
      <c r="C70" s="3"/>
      <c r="D70" s="3"/>
      <c r="E70" s="128" t="s">
        <v>91</v>
      </c>
      <c r="F70" s="128"/>
      <c r="G70" s="128"/>
      <c r="H70" s="128"/>
      <c r="I70" s="128"/>
      <c r="J70" s="128"/>
      <c r="K70" s="128"/>
      <c r="L70" s="128"/>
      <c r="M70" s="128"/>
      <c r="N70" s="4" t="s">
        <v>92</v>
      </c>
      <c r="O70" s="9">
        <v>0</v>
      </c>
    </row>
    <row r="71" spans="1:15" outlineLevel="1">
      <c r="A71" s="3"/>
      <c r="B71" s="3"/>
      <c r="C71" s="3"/>
      <c r="D71" s="3"/>
      <c r="E71" s="128" t="s">
        <v>93</v>
      </c>
      <c r="F71" s="128"/>
      <c r="G71" s="128"/>
      <c r="H71" s="128"/>
      <c r="I71" s="128"/>
      <c r="J71" s="128"/>
      <c r="K71" s="128"/>
      <c r="L71" s="128"/>
      <c r="M71" s="128"/>
      <c r="N71" s="4" t="s">
        <v>94</v>
      </c>
      <c r="O71" s="9">
        <v>0</v>
      </c>
    </row>
    <row r="72" spans="1:15" outlineLevel="1">
      <c r="A72" s="3"/>
      <c r="B72" s="3"/>
      <c r="C72" s="3"/>
      <c r="D72" s="3"/>
      <c r="E72" s="128" t="s">
        <v>95</v>
      </c>
      <c r="F72" s="128"/>
      <c r="G72" s="128"/>
      <c r="H72" s="128"/>
      <c r="I72" s="128"/>
      <c r="J72" s="128"/>
      <c r="K72" s="128"/>
      <c r="L72" s="128"/>
      <c r="M72" s="128"/>
      <c r="N72" s="4" t="s">
        <v>96</v>
      </c>
      <c r="O72" s="9">
        <v>0</v>
      </c>
    </row>
    <row r="73" spans="1:15" outlineLevel="1">
      <c r="A73" s="3"/>
      <c r="B73" s="3"/>
      <c r="C73" s="3"/>
      <c r="D73" s="3"/>
      <c r="E73" s="128" t="s">
        <v>97</v>
      </c>
      <c r="F73" s="128"/>
      <c r="G73" s="128"/>
      <c r="H73" s="128"/>
      <c r="I73" s="128"/>
      <c r="J73" s="128"/>
      <c r="K73" s="128"/>
      <c r="L73" s="128"/>
      <c r="M73" s="128"/>
      <c r="N73" s="4" t="s">
        <v>98</v>
      </c>
      <c r="O73" s="9">
        <v>0</v>
      </c>
    </row>
    <row r="74" spans="1:15" outlineLevel="1">
      <c r="A74" s="3"/>
      <c r="B74" s="3"/>
      <c r="C74" s="3"/>
      <c r="D74" s="3"/>
      <c r="E74" s="128" t="s">
        <v>99</v>
      </c>
      <c r="F74" s="128"/>
      <c r="G74" s="128"/>
      <c r="H74" s="128"/>
      <c r="I74" s="128"/>
      <c r="J74" s="128"/>
      <c r="K74" s="128"/>
      <c r="L74" s="128"/>
      <c r="M74" s="128"/>
      <c r="N74" s="4" t="s">
        <v>100</v>
      </c>
      <c r="O74" s="9">
        <v>0</v>
      </c>
    </row>
    <row r="75" spans="1:15" outlineLevel="1">
      <c r="A75" s="3"/>
      <c r="B75" s="3"/>
      <c r="C75" s="3"/>
      <c r="D75" s="3"/>
      <c r="E75" s="128" t="s">
        <v>101</v>
      </c>
      <c r="F75" s="128"/>
      <c r="G75" s="128"/>
      <c r="H75" s="128"/>
      <c r="I75" s="128"/>
      <c r="J75" s="128"/>
      <c r="K75" s="128"/>
      <c r="L75" s="128"/>
      <c r="M75" s="128"/>
      <c r="N75" s="4" t="s">
        <v>102</v>
      </c>
      <c r="O75" s="9">
        <v>0</v>
      </c>
    </row>
    <row r="76" spans="1:15" outlineLevel="1">
      <c r="A76" s="3"/>
      <c r="B76" s="3"/>
      <c r="C76" s="3"/>
      <c r="D76" s="3"/>
      <c r="E76" s="128" t="s">
        <v>103</v>
      </c>
      <c r="F76" s="128"/>
      <c r="G76" s="128"/>
      <c r="H76" s="128"/>
      <c r="I76" s="128"/>
      <c r="J76" s="128"/>
      <c r="K76" s="128"/>
      <c r="L76" s="128"/>
      <c r="M76" s="128"/>
      <c r="N76" s="4" t="s">
        <v>104</v>
      </c>
      <c r="O76" s="9">
        <v>0</v>
      </c>
    </row>
    <row r="77" spans="1:15" outlineLevel="1">
      <c r="A77" s="3"/>
      <c r="B77" s="3"/>
      <c r="C77" s="3"/>
      <c r="D77" s="3"/>
      <c r="E77" s="128" t="s">
        <v>105</v>
      </c>
      <c r="F77" s="128"/>
      <c r="G77" s="128"/>
      <c r="H77" s="128"/>
      <c r="I77" s="128"/>
      <c r="J77" s="128"/>
      <c r="K77" s="128"/>
      <c r="L77" s="128"/>
      <c r="M77" s="128"/>
      <c r="N77" s="4" t="s">
        <v>106</v>
      </c>
      <c r="O77" s="9">
        <v>0</v>
      </c>
    </row>
    <row r="78" spans="1:15" outlineLevel="1">
      <c r="A78" s="3"/>
      <c r="B78" s="3"/>
      <c r="C78" s="3"/>
      <c r="D78" s="3"/>
      <c r="E78" s="128" t="s">
        <v>107</v>
      </c>
      <c r="F78" s="128"/>
      <c r="G78" s="128"/>
      <c r="H78" s="128"/>
      <c r="I78" s="128"/>
      <c r="J78" s="128"/>
      <c r="K78" s="128"/>
      <c r="L78" s="128"/>
      <c r="M78" s="128"/>
      <c r="N78" s="4" t="s">
        <v>108</v>
      </c>
      <c r="O78" s="9">
        <v>0</v>
      </c>
    </row>
    <row r="79" spans="1:15">
      <c r="A79" s="3"/>
      <c r="B79" s="3"/>
      <c r="C79" s="3"/>
      <c r="D79" s="138" t="s">
        <v>109</v>
      </c>
      <c r="E79" s="138"/>
      <c r="F79" s="138"/>
      <c r="G79" s="138"/>
      <c r="H79" s="138"/>
      <c r="I79" s="138"/>
      <c r="J79" s="138"/>
      <c r="K79" s="138"/>
      <c r="L79" s="138"/>
      <c r="M79" s="138"/>
      <c r="N79" s="138"/>
      <c r="O79" s="138"/>
    </row>
    <row r="80" spans="1:15" outlineLevel="1">
      <c r="A80" s="3"/>
      <c r="B80" s="3"/>
      <c r="C80" s="144"/>
      <c r="D80" s="144"/>
      <c r="E80" s="128" t="s">
        <v>110</v>
      </c>
      <c r="F80" s="128"/>
      <c r="G80" s="128"/>
      <c r="H80" s="128"/>
      <c r="I80" s="128"/>
      <c r="J80" s="128"/>
      <c r="K80" s="128"/>
      <c r="L80" s="128"/>
      <c r="M80" s="128"/>
      <c r="N80" s="4" t="s">
        <v>111</v>
      </c>
      <c r="O80" s="9">
        <v>0</v>
      </c>
    </row>
    <row r="81" spans="1:15" outlineLevel="1">
      <c r="A81" s="3"/>
      <c r="B81" s="3"/>
      <c r="C81" s="144"/>
      <c r="D81" s="144"/>
      <c r="E81" s="128" t="s">
        <v>112</v>
      </c>
      <c r="F81" s="128"/>
      <c r="G81" s="128"/>
      <c r="H81" s="128"/>
      <c r="I81" s="128"/>
      <c r="J81" s="128"/>
      <c r="K81" s="128"/>
      <c r="L81" s="128"/>
      <c r="M81" s="128"/>
      <c r="N81" s="4" t="s">
        <v>113</v>
      </c>
      <c r="O81" s="9">
        <v>0</v>
      </c>
    </row>
    <row r="82" spans="1:15">
      <c r="A82" s="3"/>
      <c r="B82" s="3"/>
      <c r="C82" s="3"/>
      <c r="D82" s="138" t="s">
        <v>114</v>
      </c>
      <c r="E82" s="138"/>
      <c r="F82" s="138"/>
      <c r="G82" s="138"/>
      <c r="H82" s="138"/>
      <c r="I82" s="138"/>
      <c r="J82" s="138"/>
      <c r="K82" s="138"/>
      <c r="L82" s="138"/>
      <c r="M82" s="138"/>
      <c r="N82" s="138"/>
      <c r="O82" s="138"/>
    </row>
    <row r="83" spans="1:15" outlineLevel="1">
      <c r="A83" s="3"/>
      <c r="B83" s="3"/>
      <c r="C83" s="3"/>
      <c r="D83" s="3"/>
      <c r="E83" s="143" t="s">
        <v>115</v>
      </c>
      <c r="F83" s="143"/>
      <c r="G83" s="143"/>
      <c r="H83" s="143"/>
      <c r="I83" s="143"/>
      <c r="J83" s="143"/>
      <c r="K83" s="143"/>
      <c r="L83" s="143"/>
      <c r="M83" s="143"/>
      <c r="N83" s="143"/>
      <c r="O83" s="143"/>
    </row>
    <row r="84" spans="1:15" outlineLevel="1">
      <c r="A84" s="3"/>
      <c r="B84" s="3"/>
      <c r="C84" s="3"/>
      <c r="D84" s="3"/>
      <c r="E84" s="144"/>
      <c r="F84" s="128" t="s">
        <v>116</v>
      </c>
      <c r="G84" s="128"/>
      <c r="H84" s="128"/>
      <c r="I84" s="128"/>
      <c r="J84" s="128"/>
      <c r="K84" s="128"/>
      <c r="L84" s="128"/>
      <c r="M84" s="128"/>
      <c r="N84" s="4" t="s">
        <v>117</v>
      </c>
      <c r="O84" s="9">
        <v>0</v>
      </c>
    </row>
    <row r="85" spans="1:15" outlineLevel="1">
      <c r="A85" s="3"/>
      <c r="B85" s="3"/>
      <c r="C85" s="3"/>
      <c r="D85" s="3"/>
      <c r="E85" s="144"/>
      <c r="F85" s="128" t="s">
        <v>118</v>
      </c>
      <c r="G85" s="128"/>
      <c r="H85" s="128"/>
      <c r="I85" s="128"/>
      <c r="J85" s="128"/>
      <c r="K85" s="128"/>
      <c r="L85" s="128"/>
      <c r="M85" s="128"/>
      <c r="N85" s="4" t="s">
        <v>119</v>
      </c>
      <c r="O85" s="9">
        <v>0</v>
      </c>
    </row>
    <row r="86" spans="1:15" outlineLevel="1">
      <c r="A86" s="3"/>
      <c r="B86" s="3"/>
      <c r="C86" s="3"/>
      <c r="D86" s="3"/>
      <c r="E86" s="144"/>
      <c r="F86" s="128" t="s">
        <v>120</v>
      </c>
      <c r="G86" s="128"/>
      <c r="H86" s="128"/>
      <c r="I86" s="128"/>
      <c r="J86" s="128"/>
      <c r="K86" s="128"/>
      <c r="L86" s="128"/>
      <c r="M86" s="128"/>
      <c r="N86" s="4" t="s">
        <v>121</v>
      </c>
      <c r="O86" s="9">
        <v>0</v>
      </c>
    </row>
    <row r="87" spans="1:15" outlineLevel="1">
      <c r="A87" s="3"/>
      <c r="B87" s="3"/>
      <c r="C87" s="3"/>
      <c r="D87" s="3"/>
      <c r="E87" s="143" t="s">
        <v>122</v>
      </c>
      <c r="F87" s="143"/>
      <c r="G87" s="143"/>
      <c r="H87" s="143"/>
      <c r="I87" s="143"/>
      <c r="J87" s="143"/>
      <c r="K87" s="143"/>
      <c r="L87" s="143"/>
      <c r="M87" s="143"/>
      <c r="N87" s="143"/>
      <c r="O87" s="143"/>
    </row>
    <row r="88" spans="1:15" outlineLevel="1">
      <c r="A88" s="3"/>
      <c r="B88" s="3"/>
      <c r="C88" s="3"/>
      <c r="D88" s="3"/>
      <c r="E88" s="144"/>
      <c r="F88" s="128" t="s">
        <v>116</v>
      </c>
      <c r="G88" s="128"/>
      <c r="H88" s="128"/>
      <c r="I88" s="128"/>
      <c r="J88" s="128"/>
      <c r="K88" s="128"/>
      <c r="L88" s="128"/>
      <c r="M88" s="128"/>
      <c r="N88" s="4" t="s">
        <v>123</v>
      </c>
      <c r="O88" s="9">
        <v>0</v>
      </c>
    </row>
    <row r="89" spans="1:15" outlineLevel="1">
      <c r="A89" s="3"/>
      <c r="B89" s="3"/>
      <c r="C89" s="3"/>
      <c r="D89" s="3"/>
      <c r="E89" s="144"/>
      <c r="F89" s="128" t="s">
        <v>118</v>
      </c>
      <c r="G89" s="128"/>
      <c r="H89" s="128"/>
      <c r="I89" s="128"/>
      <c r="J89" s="128"/>
      <c r="K89" s="128"/>
      <c r="L89" s="128"/>
      <c r="M89" s="128"/>
      <c r="N89" s="4" t="s">
        <v>124</v>
      </c>
      <c r="O89" s="9">
        <v>0</v>
      </c>
    </row>
    <row r="90" spans="1:15" outlineLevel="1">
      <c r="A90" s="3"/>
      <c r="B90" s="3"/>
      <c r="C90" s="3"/>
      <c r="D90" s="3"/>
      <c r="E90" s="144"/>
      <c r="F90" s="128" t="s">
        <v>120</v>
      </c>
      <c r="G90" s="128"/>
      <c r="H90" s="128"/>
      <c r="I90" s="128"/>
      <c r="J90" s="128"/>
      <c r="K90" s="128"/>
      <c r="L90" s="128"/>
      <c r="M90" s="128"/>
      <c r="N90" s="4" t="s">
        <v>125</v>
      </c>
      <c r="O90" s="9">
        <v>0</v>
      </c>
    </row>
    <row r="91" spans="1:15">
      <c r="A91" s="3"/>
      <c r="B91" s="3"/>
      <c r="C91" s="3"/>
      <c r="D91" s="138" t="s">
        <v>126</v>
      </c>
      <c r="E91" s="138"/>
      <c r="F91" s="138"/>
      <c r="G91" s="138"/>
      <c r="H91" s="138"/>
      <c r="I91" s="138"/>
      <c r="J91" s="138"/>
      <c r="K91" s="138"/>
      <c r="L91" s="138"/>
      <c r="M91" s="138"/>
      <c r="N91" s="138"/>
      <c r="O91" s="138"/>
    </row>
    <row r="92" spans="1:15" outlineLevel="1">
      <c r="A92" s="3"/>
      <c r="B92" s="3"/>
      <c r="C92" s="144"/>
      <c r="D92" s="144"/>
      <c r="E92" s="128" t="s">
        <v>127</v>
      </c>
      <c r="F92" s="128"/>
      <c r="G92" s="128"/>
      <c r="H92" s="128"/>
      <c r="I92" s="128"/>
      <c r="J92" s="128"/>
      <c r="K92" s="128"/>
      <c r="L92" s="128"/>
      <c r="M92" s="128"/>
      <c r="N92" s="4" t="s">
        <v>128</v>
      </c>
      <c r="O92" s="9">
        <v>0</v>
      </c>
    </row>
    <row r="93" spans="1:15" outlineLevel="1">
      <c r="A93" s="3"/>
      <c r="B93" s="3"/>
      <c r="C93" s="144"/>
      <c r="D93" s="144"/>
      <c r="E93" s="128" t="s">
        <v>129</v>
      </c>
      <c r="F93" s="128"/>
      <c r="G93" s="128"/>
      <c r="H93" s="128"/>
      <c r="I93" s="128"/>
      <c r="J93" s="128"/>
      <c r="K93" s="128"/>
      <c r="L93" s="128"/>
      <c r="M93" s="128"/>
      <c r="N93" s="4" t="s">
        <v>130</v>
      </c>
      <c r="O93" s="9">
        <v>0</v>
      </c>
    </row>
    <row r="94" spans="1:15" outlineLevel="1">
      <c r="A94" s="3"/>
      <c r="B94" s="3"/>
      <c r="C94" s="144"/>
      <c r="D94" s="144"/>
      <c r="E94" s="128" t="s">
        <v>131</v>
      </c>
      <c r="F94" s="128"/>
      <c r="G94" s="128"/>
      <c r="H94" s="128"/>
      <c r="I94" s="128"/>
      <c r="J94" s="128"/>
      <c r="K94" s="128"/>
      <c r="L94" s="128"/>
      <c r="M94" s="128"/>
      <c r="N94" s="4" t="s">
        <v>132</v>
      </c>
      <c r="O94" s="9">
        <v>0</v>
      </c>
    </row>
    <row r="95" spans="1:15" outlineLevel="1">
      <c r="A95" s="3"/>
      <c r="B95" s="3"/>
      <c r="C95" s="144"/>
      <c r="D95" s="144"/>
      <c r="E95" s="128" t="s">
        <v>88</v>
      </c>
      <c r="F95" s="128"/>
      <c r="G95" s="128"/>
      <c r="H95" s="128"/>
      <c r="I95" s="128"/>
      <c r="J95" s="128"/>
      <c r="K95" s="128"/>
      <c r="L95" s="128"/>
      <c r="M95" s="128"/>
      <c r="N95" s="4" t="s">
        <v>133</v>
      </c>
      <c r="O95" s="9">
        <v>0</v>
      </c>
    </row>
    <row r="96" spans="1:15">
      <c r="A96" s="3"/>
      <c r="B96" s="3"/>
      <c r="C96" s="3"/>
      <c r="D96" s="128" t="s">
        <v>134</v>
      </c>
      <c r="E96" s="128"/>
      <c r="F96" s="128"/>
      <c r="G96" s="128"/>
      <c r="H96" s="128"/>
      <c r="I96" s="128"/>
      <c r="J96" s="128"/>
      <c r="K96" s="128"/>
      <c r="L96" s="128"/>
      <c r="M96" s="128"/>
      <c r="N96" s="4" t="s">
        <v>135</v>
      </c>
      <c r="O96" s="9">
        <v>0</v>
      </c>
    </row>
    <row r="97" spans="1:16">
      <c r="A97" s="144"/>
      <c r="B97" s="144"/>
      <c r="C97" s="142" t="s">
        <v>136</v>
      </c>
      <c r="D97" s="142"/>
      <c r="E97" s="142"/>
      <c r="F97" s="142"/>
      <c r="G97" s="142"/>
      <c r="H97" s="142"/>
      <c r="I97" s="142"/>
      <c r="J97" s="142"/>
      <c r="K97" s="142"/>
      <c r="L97" s="142"/>
      <c r="M97" s="142"/>
      <c r="N97" s="6" t="s">
        <v>137</v>
      </c>
      <c r="O97" s="11">
        <v>0</v>
      </c>
    </row>
    <row r="98" spans="1:16">
      <c r="A98" s="144"/>
      <c r="B98" s="144"/>
      <c r="C98" s="138" t="s">
        <v>138</v>
      </c>
      <c r="D98" s="138"/>
      <c r="E98" s="138"/>
      <c r="F98" s="138"/>
      <c r="G98" s="138"/>
      <c r="H98" s="138"/>
      <c r="I98" s="138"/>
      <c r="J98" s="138"/>
      <c r="K98" s="138"/>
      <c r="L98" s="138"/>
      <c r="M98" s="138"/>
      <c r="N98" s="138"/>
      <c r="O98" s="138"/>
    </row>
    <row r="99" spans="1:16">
      <c r="A99" s="3"/>
      <c r="B99" s="3"/>
      <c r="C99" s="3"/>
      <c r="D99" s="143" t="s">
        <v>139</v>
      </c>
      <c r="E99" s="143"/>
      <c r="F99" s="143"/>
      <c r="G99" s="143"/>
      <c r="H99" s="143"/>
      <c r="I99" s="143"/>
      <c r="J99" s="143"/>
      <c r="K99" s="143"/>
      <c r="L99" s="143"/>
      <c r="M99" s="143"/>
      <c r="N99" s="143"/>
      <c r="O99" s="143"/>
    </row>
    <row r="100" spans="1:16" outlineLevel="1">
      <c r="A100" s="3"/>
      <c r="B100" s="3"/>
      <c r="C100" s="3"/>
      <c r="D100" s="3"/>
      <c r="E100" s="138" t="s">
        <v>140</v>
      </c>
      <c r="F100" s="138"/>
      <c r="G100" s="138"/>
      <c r="H100" s="138"/>
      <c r="I100" s="138"/>
      <c r="J100" s="138"/>
      <c r="K100" s="138"/>
      <c r="L100" s="138"/>
      <c r="M100" s="138"/>
      <c r="N100" s="138"/>
      <c r="O100" s="138"/>
    </row>
    <row r="101" spans="1:16" outlineLevel="1">
      <c r="A101" s="3"/>
      <c r="B101" s="3"/>
      <c r="C101" s="3"/>
      <c r="D101" s="3"/>
      <c r="E101" s="144"/>
      <c r="F101" s="128" t="s">
        <v>141</v>
      </c>
      <c r="G101" s="128"/>
      <c r="H101" s="128"/>
      <c r="I101" s="128"/>
      <c r="J101" s="128"/>
      <c r="K101" s="128"/>
      <c r="L101" s="128"/>
      <c r="M101" s="128"/>
      <c r="N101" s="4" t="s">
        <v>142</v>
      </c>
      <c r="O101" s="9">
        <v>0</v>
      </c>
      <c r="P101" s="65">
        <f>O101</f>
        <v>0</v>
      </c>
    </row>
    <row r="102" spans="1:16" outlineLevel="1">
      <c r="A102" s="3"/>
      <c r="B102" s="3"/>
      <c r="C102" s="3"/>
      <c r="D102" s="3"/>
      <c r="E102" s="144"/>
      <c r="F102" s="128" t="s">
        <v>143</v>
      </c>
      <c r="G102" s="128" t="s">
        <v>144</v>
      </c>
      <c r="H102" s="128"/>
      <c r="I102" s="128"/>
      <c r="J102" s="128"/>
      <c r="K102" s="128" t="s">
        <v>144</v>
      </c>
      <c r="L102" s="128" t="s">
        <v>144</v>
      </c>
      <c r="M102" s="128" t="s">
        <v>144</v>
      </c>
      <c r="N102" s="4" t="s">
        <v>145</v>
      </c>
      <c r="O102" s="9">
        <v>0</v>
      </c>
      <c r="P102" s="65">
        <f>O102</f>
        <v>0</v>
      </c>
    </row>
    <row r="103" spans="1:16" outlineLevel="1">
      <c r="A103" s="3"/>
      <c r="B103" s="3"/>
      <c r="C103" s="3"/>
      <c r="D103" s="3"/>
      <c r="E103" s="138" t="s">
        <v>146</v>
      </c>
      <c r="F103" s="138"/>
      <c r="G103" s="138"/>
      <c r="H103" s="138"/>
      <c r="I103" s="138"/>
      <c r="J103" s="138"/>
      <c r="K103" s="138"/>
      <c r="L103" s="138"/>
      <c r="M103" s="138"/>
      <c r="N103" s="138"/>
      <c r="O103" s="138"/>
    </row>
    <row r="104" spans="1:16" outlineLevel="1">
      <c r="A104" s="3"/>
      <c r="B104" s="3"/>
      <c r="C104" s="3"/>
      <c r="D104" s="3"/>
      <c r="E104" s="144"/>
      <c r="F104" s="128" t="s">
        <v>147</v>
      </c>
      <c r="G104" s="128"/>
      <c r="H104" s="128"/>
      <c r="I104" s="128"/>
      <c r="J104" s="128"/>
      <c r="K104" s="128"/>
      <c r="L104" s="128"/>
      <c r="M104" s="128"/>
      <c r="N104" s="4" t="s">
        <v>148</v>
      </c>
      <c r="O104" s="9">
        <v>0</v>
      </c>
    </row>
    <row r="105" spans="1:16" outlineLevel="1">
      <c r="A105" s="3"/>
      <c r="B105" s="3"/>
      <c r="C105" s="3"/>
      <c r="D105" s="3"/>
      <c r="E105" s="144"/>
      <c r="F105" s="128" t="s">
        <v>143</v>
      </c>
      <c r="G105" s="128" t="s">
        <v>144</v>
      </c>
      <c r="H105" s="128"/>
      <c r="I105" s="128"/>
      <c r="J105" s="128"/>
      <c r="K105" s="128" t="s">
        <v>144</v>
      </c>
      <c r="L105" s="128" t="s">
        <v>144</v>
      </c>
      <c r="M105" s="128" t="s">
        <v>144</v>
      </c>
      <c r="N105" s="4" t="s">
        <v>149</v>
      </c>
      <c r="O105" s="9">
        <v>0</v>
      </c>
    </row>
    <row r="106" spans="1:16" outlineLevel="1">
      <c r="A106" s="3"/>
      <c r="B106" s="3"/>
      <c r="C106" s="3"/>
      <c r="D106" s="3"/>
      <c r="E106" s="138" t="s">
        <v>150</v>
      </c>
      <c r="F106" s="138"/>
      <c r="G106" s="138"/>
      <c r="H106" s="138"/>
      <c r="I106" s="138"/>
      <c r="J106" s="138"/>
      <c r="K106" s="138"/>
      <c r="L106" s="138"/>
      <c r="M106" s="138"/>
      <c r="N106" s="138"/>
      <c r="O106" s="138"/>
    </row>
    <row r="107" spans="1:16" outlineLevel="1">
      <c r="A107" s="3"/>
      <c r="B107" s="3"/>
      <c r="C107" s="3"/>
      <c r="D107" s="3"/>
      <c r="E107" s="144"/>
      <c r="F107" s="128" t="s">
        <v>141</v>
      </c>
      <c r="G107" s="128"/>
      <c r="H107" s="128"/>
      <c r="I107" s="128"/>
      <c r="J107" s="128"/>
      <c r="K107" s="128"/>
      <c r="L107" s="128"/>
      <c r="M107" s="128"/>
      <c r="N107" s="4" t="s">
        <v>151</v>
      </c>
      <c r="O107" s="9">
        <v>0</v>
      </c>
    </row>
    <row r="108" spans="1:16" outlineLevel="1">
      <c r="A108" s="3"/>
      <c r="B108" s="3"/>
      <c r="C108" s="3"/>
      <c r="D108" s="3"/>
      <c r="E108" s="144"/>
      <c r="F108" s="128" t="s">
        <v>143</v>
      </c>
      <c r="G108" s="128" t="s">
        <v>144</v>
      </c>
      <c r="H108" s="128"/>
      <c r="I108" s="128"/>
      <c r="J108" s="128"/>
      <c r="K108" s="128" t="s">
        <v>144</v>
      </c>
      <c r="L108" s="128" t="s">
        <v>144</v>
      </c>
      <c r="M108" s="128" t="s">
        <v>144</v>
      </c>
      <c r="N108" s="4" t="s">
        <v>152</v>
      </c>
      <c r="O108" s="9">
        <v>0</v>
      </c>
    </row>
    <row r="109" spans="1:16" outlineLevel="1">
      <c r="A109" s="3"/>
      <c r="B109" s="3"/>
      <c r="C109" s="3"/>
      <c r="D109" s="3"/>
      <c r="E109" s="138" t="s">
        <v>153</v>
      </c>
      <c r="F109" s="138"/>
      <c r="G109" s="138"/>
      <c r="H109" s="138"/>
      <c r="I109" s="138"/>
      <c r="J109" s="138"/>
      <c r="K109" s="138"/>
      <c r="L109" s="138"/>
      <c r="M109" s="138"/>
      <c r="N109" s="138"/>
      <c r="O109" s="138"/>
    </row>
    <row r="110" spans="1:16" outlineLevel="1">
      <c r="A110" s="3"/>
      <c r="B110" s="3"/>
      <c r="C110" s="3"/>
      <c r="D110" s="3"/>
      <c r="E110" s="144"/>
      <c r="F110" s="128" t="s">
        <v>147</v>
      </c>
      <c r="G110" s="128"/>
      <c r="H110" s="128"/>
      <c r="I110" s="128"/>
      <c r="J110" s="128"/>
      <c r="K110" s="128"/>
      <c r="L110" s="128"/>
      <c r="M110" s="128"/>
      <c r="N110" s="4" t="s">
        <v>154</v>
      </c>
      <c r="O110" s="9">
        <v>0</v>
      </c>
      <c r="P110" s="65">
        <f>O110</f>
        <v>0</v>
      </c>
    </row>
    <row r="111" spans="1:16" outlineLevel="1">
      <c r="A111" s="3"/>
      <c r="B111" s="3"/>
      <c r="C111" s="3"/>
      <c r="D111" s="3"/>
      <c r="E111" s="144"/>
      <c r="F111" s="128" t="s">
        <v>143</v>
      </c>
      <c r="G111" s="128" t="s">
        <v>144</v>
      </c>
      <c r="H111" s="128"/>
      <c r="I111" s="128"/>
      <c r="J111" s="128"/>
      <c r="K111" s="128" t="s">
        <v>144</v>
      </c>
      <c r="L111" s="128" t="s">
        <v>144</v>
      </c>
      <c r="M111" s="128" t="s">
        <v>144</v>
      </c>
      <c r="N111" s="4" t="s">
        <v>155</v>
      </c>
      <c r="O111" s="9">
        <v>0</v>
      </c>
    </row>
    <row r="112" spans="1:16" outlineLevel="1">
      <c r="A112" s="3"/>
      <c r="B112" s="3"/>
      <c r="C112" s="3"/>
      <c r="D112" s="3"/>
      <c r="E112" s="138" t="s">
        <v>156</v>
      </c>
      <c r="F112" s="138"/>
      <c r="G112" s="138"/>
      <c r="H112" s="138"/>
      <c r="I112" s="138"/>
      <c r="J112" s="138"/>
      <c r="K112" s="138"/>
      <c r="L112" s="138"/>
      <c r="M112" s="138"/>
      <c r="N112" s="138"/>
      <c r="O112" s="138"/>
    </row>
    <row r="113" spans="1:16" outlineLevel="1">
      <c r="A113" s="3"/>
      <c r="B113" s="3"/>
      <c r="C113" s="3"/>
      <c r="D113" s="3"/>
      <c r="E113" s="144"/>
      <c r="F113" s="128" t="s">
        <v>141</v>
      </c>
      <c r="G113" s="128"/>
      <c r="H113" s="128"/>
      <c r="I113" s="128"/>
      <c r="J113" s="128"/>
      <c r="K113" s="128"/>
      <c r="L113" s="128"/>
      <c r="M113" s="128"/>
      <c r="N113" s="4" t="s">
        <v>157</v>
      </c>
      <c r="O113" s="9">
        <v>0</v>
      </c>
    </row>
    <row r="114" spans="1:16" outlineLevel="1">
      <c r="A114" s="3"/>
      <c r="B114" s="3"/>
      <c r="C114" s="3"/>
      <c r="D114" s="3"/>
      <c r="E114" s="144"/>
      <c r="F114" s="128" t="s">
        <v>143</v>
      </c>
      <c r="G114" s="128" t="s">
        <v>144</v>
      </c>
      <c r="H114" s="128"/>
      <c r="I114" s="128"/>
      <c r="J114" s="128"/>
      <c r="K114" s="128" t="s">
        <v>144</v>
      </c>
      <c r="L114" s="128" t="s">
        <v>144</v>
      </c>
      <c r="M114" s="128" t="s">
        <v>144</v>
      </c>
      <c r="N114" s="4" t="s">
        <v>158</v>
      </c>
      <c r="O114" s="9">
        <v>0</v>
      </c>
    </row>
    <row r="115" spans="1:16" outlineLevel="1">
      <c r="A115" s="3"/>
      <c r="B115" s="3"/>
      <c r="C115" s="3"/>
      <c r="D115" s="3"/>
      <c r="E115" s="144" t="s">
        <v>159</v>
      </c>
      <c r="F115" s="144"/>
      <c r="G115" s="144"/>
      <c r="H115" s="144"/>
      <c r="I115" s="144"/>
      <c r="J115" s="144"/>
      <c r="K115" s="144"/>
      <c r="L115" s="144"/>
      <c r="M115" s="144"/>
      <c r="N115" s="4" t="s">
        <v>160</v>
      </c>
      <c r="O115" s="9">
        <v>0</v>
      </c>
    </row>
    <row r="116" spans="1:16" outlineLevel="1">
      <c r="A116" s="3"/>
      <c r="B116" s="3"/>
      <c r="C116" s="3"/>
      <c r="D116" s="3"/>
      <c r="E116" s="144" t="s">
        <v>161</v>
      </c>
      <c r="F116" s="144"/>
      <c r="G116" s="144"/>
      <c r="H116" s="144"/>
      <c r="I116" s="144"/>
      <c r="J116" s="144"/>
      <c r="K116" s="144"/>
      <c r="L116" s="144"/>
      <c r="M116" s="144"/>
      <c r="N116" s="4" t="s">
        <v>162</v>
      </c>
      <c r="O116" s="9">
        <v>0</v>
      </c>
      <c r="P116" s="65">
        <f>O116</f>
        <v>0</v>
      </c>
    </row>
    <row r="117" spans="1:16" outlineLevel="1">
      <c r="A117" s="3"/>
      <c r="B117" s="3"/>
      <c r="C117" s="3"/>
      <c r="D117" s="3"/>
      <c r="E117" s="144" t="s">
        <v>163</v>
      </c>
      <c r="F117" s="144" t="s">
        <v>164</v>
      </c>
      <c r="G117" s="144" t="s">
        <v>164</v>
      </c>
      <c r="H117" s="144"/>
      <c r="I117" s="144"/>
      <c r="J117" s="144"/>
      <c r="K117" s="144" t="s">
        <v>164</v>
      </c>
      <c r="L117" s="144" t="s">
        <v>164</v>
      </c>
      <c r="M117" s="144" t="s">
        <v>164</v>
      </c>
      <c r="N117" s="4" t="s">
        <v>165</v>
      </c>
      <c r="O117" s="9">
        <v>0</v>
      </c>
      <c r="P117" s="65">
        <f>O117</f>
        <v>0</v>
      </c>
    </row>
    <row r="118" spans="1:16" outlineLevel="1">
      <c r="A118" s="3"/>
      <c r="B118" s="3"/>
      <c r="C118" s="3"/>
      <c r="D118" s="3"/>
      <c r="E118" s="144" t="s">
        <v>166</v>
      </c>
      <c r="F118" s="144"/>
      <c r="G118" s="144"/>
      <c r="H118" s="144"/>
      <c r="I118" s="144"/>
      <c r="J118" s="144"/>
      <c r="K118" s="144"/>
      <c r="L118" s="144"/>
      <c r="M118" s="144"/>
      <c r="N118" s="4" t="s">
        <v>167</v>
      </c>
      <c r="O118" s="9">
        <v>0</v>
      </c>
      <c r="P118" s="65">
        <f>O118</f>
        <v>0</v>
      </c>
    </row>
    <row r="119" spans="1:16" outlineLevel="1">
      <c r="A119" s="3"/>
      <c r="B119" s="3"/>
      <c r="C119" s="3"/>
      <c r="D119" s="3"/>
      <c r="E119" s="138" t="s">
        <v>168</v>
      </c>
      <c r="F119" s="138"/>
      <c r="G119" s="138"/>
      <c r="H119" s="138"/>
      <c r="I119" s="138"/>
      <c r="J119" s="138"/>
      <c r="K119" s="138"/>
      <c r="L119" s="138"/>
      <c r="M119" s="138"/>
      <c r="N119" s="138"/>
      <c r="O119" s="138"/>
    </row>
    <row r="120" spans="1:16" outlineLevel="1">
      <c r="A120" s="3"/>
      <c r="B120" s="3"/>
      <c r="C120" s="3"/>
      <c r="D120" s="3"/>
      <c r="E120" s="144"/>
      <c r="F120" s="128" t="s">
        <v>169</v>
      </c>
      <c r="G120" s="128"/>
      <c r="H120" s="128"/>
      <c r="I120" s="128"/>
      <c r="J120" s="128"/>
      <c r="K120" s="128"/>
      <c r="L120" s="128"/>
      <c r="M120" s="128"/>
      <c r="N120" s="4" t="s">
        <v>170</v>
      </c>
      <c r="O120" s="9">
        <v>0</v>
      </c>
    </row>
    <row r="121" spans="1:16" outlineLevel="1">
      <c r="A121" s="3"/>
      <c r="B121" s="3"/>
      <c r="C121" s="3"/>
      <c r="D121" s="3"/>
      <c r="E121" s="144"/>
      <c r="F121" s="128" t="s">
        <v>171</v>
      </c>
      <c r="G121" s="128" t="s">
        <v>172</v>
      </c>
      <c r="H121" s="128"/>
      <c r="I121" s="128"/>
      <c r="J121" s="128"/>
      <c r="K121" s="128" t="s">
        <v>172</v>
      </c>
      <c r="L121" s="128" t="s">
        <v>172</v>
      </c>
      <c r="M121" s="128" t="s">
        <v>172</v>
      </c>
      <c r="N121" s="4" t="s">
        <v>173</v>
      </c>
      <c r="O121" s="9">
        <v>0</v>
      </c>
    </row>
    <row r="122" spans="1:16" outlineLevel="1">
      <c r="A122" s="3"/>
      <c r="B122" s="3"/>
      <c r="C122" s="3"/>
      <c r="D122" s="3"/>
      <c r="E122" s="144"/>
      <c r="F122" s="128" t="s">
        <v>174</v>
      </c>
      <c r="G122" s="128" t="s">
        <v>175</v>
      </c>
      <c r="H122" s="128"/>
      <c r="I122" s="128"/>
      <c r="J122" s="128"/>
      <c r="K122" s="128" t="s">
        <v>175</v>
      </c>
      <c r="L122" s="128" t="s">
        <v>175</v>
      </c>
      <c r="M122" s="128" t="s">
        <v>175</v>
      </c>
      <c r="N122" s="4" t="s">
        <v>176</v>
      </c>
      <c r="O122" s="9">
        <v>0</v>
      </c>
    </row>
    <row r="123" spans="1:16" outlineLevel="1">
      <c r="A123" s="3"/>
      <c r="B123" s="3"/>
      <c r="C123" s="3"/>
      <c r="D123" s="3"/>
      <c r="E123" s="144"/>
      <c r="F123" s="128" t="s">
        <v>177</v>
      </c>
      <c r="G123" s="128" t="s">
        <v>178</v>
      </c>
      <c r="H123" s="128"/>
      <c r="I123" s="128"/>
      <c r="J123" s="128"/>
      <c r="K123" s="128" t="s">
        <v>178</v>
      </c>
      <c r="L123" s="128" t="s">
        <v>178</v>
      </c>
      <c r="M123" s="128" t="s">
        <v>178</v>
      </c>
      <c r="N123" s="4" t="s">
        <v>179</v>
      </c>
      <c r="O123" s="9">
        <v>0</v>
      </c>
    </row>
    <row r="124" spans="1:16" outlineLevel="1">
      <c r="A124" s="3"/>
      <c r="B124" s="3"/>
      <c r="C124" s="3"/>
      <c r="D124" s="3"/>
      <c r="E124" s="144"/>
      <c r="F124" s="128" t="s">
        <v>180</v>
      </c>
      <c r="G124" s="128" t="s">
        <v>164</v>
      </c>
      <c r="H124" s="128"/>
      <c r="I124" s="128"/>
      <c r="J124" s="128"/>
      <c r="K124" s="128" t="s">
        <v>164</v>
      </c>
      <c r="L124" s="128" t="s">
        <v>164</v>
      </c>
      <c r="M124" s="128" t="s">
        <v>164</v>
      </c>
      <c r="N124" s="4" t="s">
        <v>181</v>
      </c>
      <c r="O124" s="9">
        <v>0</v>
      </c>
    </row>
    <row r="125" spans="1:16" outlineLevel="1">
      <c r="A125" s="3"/>
      <c r="B125" s="3"/>
      <c r="C125" s="3"/>
      <c r="D125" s="3"/>
      <c r="E125" s="144"/>
      <c r="F125" s="128" t="s">
        <v>182</v>
      </c>
      <c r="G125" s="128" t="s">
        <v>183</v>
      </c>
      <c r="H125" s="128"/>
      <c r="I125" s="128"/>
      <c r="J125" s="128"/>
      <c r="K125" s="128" t="s">
        <v>183</v>
      </c>
      <c r="L125" s="128" t="s">
        <v>183</v>
      </c>
      <c r="M125" s="128" t="s">
        <v>183</v>
      </c>
      <c r="N125" s="4" t="s">
        <v>184</v>
      </c>
      <c r="O125" s="9">
        <v>0</v>
      </c>
    </row>
    <row r="126" spans="1:16" outlineLevel="1">
      <c r="A126" s="3"/>
      <c r="B126" s="3"/>
      <c r="C126" s="3"/>
      <c r="D126" s="3"/>
      <c r="E126" s="144"/>
      <c r="F126" s="128" t="s">
        <v>88</v>
      </c>
      <c r="G126" s="128" t="s">
        <v>185</v>
      </c>
      <c r="H126" s="128"/>
      <c r="I126" s="128"/>
      <c r="J126" s="128"/>
      <c r="K126" s="128" t="s">
        <v>185</v>
      </c>
      <c r="L126" s="128" t="s">
        <v>185</v>
      </c>
      <c r="M126" s="128" t="s">
        <v>185</v>
      </c>
      <c r="N126" s="4" t="s">
        <v>186</v>
      </c>
      <c r="O126" s="9">
        <v>0</v>
      </c>
    </row>
    <row r="127" spans="1:16" outlineLevel="1">
      <c r="A127" s="3"/>
      <c r="B127" s="3"/>
      <c r="C127" s="3"/>
      <c r="D127" s="3"/>
      <c r="E127" s="144" t="s">
        <v>187</v>
      </c>
      <c r="F127" s="144"/>
      <c r="G127" s="144"/>
      <c r="H127" s="144"/>
      <c r="I127" s="144"/>
      <c r="J127" s="144"/>
      <c r="K127" s="144"/>
      <c r="L127" s="144"/>
      <c r="M127" s="144"/>
      <c r="N127" s="4" t="s">
        <v>188</v>
      </c>
      <c r="O127" s="9">
        <v>0</v>
      </c>
    </row>
    <row r="128" spans="1:16" outlineLevel="1">
      <c r="A128" s="3"/>
      <c r="B128" s="3"/>
      <c r="C128" s="3"/>
      <c r="D128" s="3"/>
      <c r="E128" s="138" t="s">
        <v>189</v>
      </c>
      <c r="F128" s="138"/>
      <c r="G128" s="138"/>
      <c r="H128" s="138"/>
      <c r="I128" s="138"/>
      <c r="J128" s="138"/>
      <c r="K128" s="138"/>
      <c r="L128" s="138"/>
      <c r="M128" s="138"/>
      <c r="N128" s="138"/>
      <c r="O128" s="138"/>
    </row>
    <row r="129" spans="1:16" outlineLevel="1">
      <c r="A129" s="3"/>
      <c r="B129" s="3"/>
      <c r="C129" s="3"/>
      <c r="D129" s="3"/>
      <c r="E129" s="144"/>
      <c r="F129" s="128" t="s">
        <v>190</v>
      </c>
      <c r="G129" s="128"/>
      <c r="H129" s="128"/>
      <c r="I129" s="128"/>
      <c r="J129" s="128"/>
      <c r="K129" s="128"/>
      <c r="L129" s="128"/>
      <c r="M129" s="128"/>
      <c r="N129" s="4" t="s">
        <v>191</v>
      </c>
      <c r="O129" s="9">
        <v>0</v>
      </c>
      <c r="P129" s="65">
        <f>-O129</f>
        <v>0</v>
      </c>
    </row>
    <row r="130" spans="1:16" outlineLevel="1">
      <c r="A130" s="3"/>
      <c r="B130" s="3"/>
      <c r="C130" s="3"/>
      <c r="D130" s="3"/>
      <c r="E130" s="144"/>
      <c r="F130" s="128" t="s">
        <v>192</v>
      </c>
      <c r="G130" s="128"/>
      <c r="H130" s="128"/>
      <c r="I130" s="128"/>
      <c r="J130" s="128"/>
      <c r="K130" s="128"/>
      <c r="L130" s="128"/>
      <c r="M130" s="128"/>
      <c r="N130" s="4" t="s">
        <v>193</v>
      </c>
      <c r="O130" s="9">
        <v>0</v>
      </c>
    </row>
    <row r="131" spans="1:16" outlineLevel="1">
      <c r="A131" s="3"/>
      <c r="B131" s="3"/>
      <c r="C131" s="3"/>
      <c r="D131" s="3"/>
      <c r="E131" s="144" t="s">
        <v>194</v>
      </c>
      <c r="F131" s="144"/>
      <c r="G131" s="144"/>
      <c r="H131" s="144"/>
      <c r="I131" s="144"/>
      <c r="J131" s="144"/>
      <c r="K131" s="144"/>
      <c r="L131" s="144"/>
      <c r="M131" s="144"/>
      <c r="N131" s="4" t="s">
        <v>195</v>
      </c>
      <c r="O131" s="9">
        <v>0</v>
      </c>
    </row>
    <row r="132" spans="1:16">
      <c r="A132" s="3"/>
      <c r="B132" s="3"/>
      <c r="C132" s="3"/>
      <c r="D132" s="143" t="s">
        <v>196</v>
      </c>
      <c r="E132" s="143"/>
      <c r="F132" s="143"/>
      <c r="G132" s="143"/>
      <c r="H132" s="143"/>
      <c r="I132" s="143"/>
      <c r="J132" s="143"/>
      <c r="K132" s="143"/>
      <c r="L132" s="143"/>
      <c r="M132" s="143"/>
      <c r="N132" s="143"/>
      <c r="O132" s="143"/>
    </row>
    <row r="133" spans="1:16" outlineLevel="1">
      <c r="A133" s="3"/>
      <c r="B133" s="3"/>
      <c r="C133" s="3"/>
      <c r="D133" s="144"/>
      <c r="E133" s="128" t="s">
        <v>197</v>
      </c>
      <c r="F133" s="128"/>
      <c r="G133" s="128"/>
      <c r="H133" s="128"/>
      <c r="I133" s="128"/>
      <c r="J133" s="128"/>
      <c r="K133" s="128"/>
      <c r="L133" s="128"/>
      <c r="M133" s="128"/>
      <c r="N133" s="4" t="s">
        <v>198</v>
      </c>
      <c r="O133" s="9">
        <v>0</v>
      </c>
    </row>
    <row r="134" spans="1:16" outlineLevel="1">
      <c r="A134" s="3"/>
      <c r="B134" s="3"/>
      <c r="C134" s="3"/>
      <c r="D134" s="144"/>
      <c r="E134" s="128" t="s">
        <v>199</v>
      </c>
      <c r="F134" s="128"/>
      <c r="G134" s="128"/>
      <c r="H134" s="128"/>
      <c r="I134" s="128"/>
      <c r="J134" s="128"/>
      <c r="K134" s="128"/>
      <c r="L134" s="128"/>
      <c r="M134" s="128"/>
      <c r="N134" s="4" t="s">
        <v>200</v>
      </c>
      <c r="O134" s="9">
        <v>0</v>
      </c>
      <c r="P134" s="259">
        <v>50000</v>
      </c>
    </row>
    <row r="135" spans="1:16" outlineLevel="1">
      <c r="A135" s="3"/>
      <c r="B135" s="3"/>
      <c r="C135" s="3"/>
      <c r="D135" s="144"/>
      <c r="E135" s="128" t="s">
        <v>201</v>
      </c>
      <c r="F135" s="128"/>
      <c r="G135" s="128"/>
      <c r="H135" s="128"/>
      <c r="I135" s="128"/>
      <c r="J135" s="128"/>
      <c r="K135" s="128"/>
      <c r="L135" s="128"/>
      <c r="M135" s="128"/>
      <c r="N135" s="4" t="s">
        <v>202</v>
      </c>
      <c r="O135" s="9">
        <v>0</v>
      </c>
    </row>
    <row r="136" spans="1:16" outlineLevel="1">
      <c r="A136" s="3"/>
      <c r="B136" s="3"/>
      <c r="C136" s="3"/>
      <c r="D136" s="144"/>
      <c r="E136" s="128" t="s">
        <v>203</v>
      </c>
      <c r="F136" s="128"/>
      <c r="G136" s="128"/>
      <c r="H136" s="128"/>
      <c r="I136" s="128"/>
      <c r="J136" s="128"/>
      <c r="K136" s="128"/>
      <c r="L136" s="128"/>
      <c r="M136" s="128"/>
      <c r="N136" s="4" t="s">
        <v>204</v>
      </c>
      <c r="O136" s="9">
        <v>0</v>
      </c>
    </row>
    <row r="137" spans="1:16" outlineLevel="1">
      <c r="A137" s="3"/>
      <c r="B137" s="3"/>
      <c r="C137" s="3"/>
      <c r="D137" s="144"/>
      <c r="E137" s="128" t="s">
        <v>88</v>
      </c>
      <c r="F137" s="128"/>
      <c r="G137" s="128"/>
      <c r="H137" s="128"/>
      <c r="I137" s="128"/>
      <c r="J137" s="128"/>
      <c r="K137" s="128"/>
      <c r="L137" s="128"/>
      <c r="M137" s="128"/>
      <c r="N137" s="4" t="s">
        <v>205</v>
      </c>
      <c r="O137" s="9">
        <v>0</v>
      </c>
    </row>
    <row r="138" spans="1:16" outlineLevel="1">
      <c r="A138" s="3"/>
      <c r="B138" s="3"/>
      <c r="C138" s="3"/>
      <c r="D138" s="144"/>
      <c r="E138" s="128" t="s">
        <v>206</v>
      </c>
      <c r="F138" s="128"/>
      <c r="G138" s="128"/>
      <c r="H138" s="128"/>
      <c r="I138" s="128"/>
      <c r="J138" s="128"/>
      <c r="K138" s="128"/>
      <c r="L138" s="128"/>
      <c r="M138" s="128"/>
      <c r="N138" s="4" t="s">
        <v>207</v>
      </c>
      <c r="O138" s="9">
        <v>0</v>
      </c>
    </row>
    <row r="139" spans="1:16" outlineLevel="1">
      <c r="A139" s="3"/>
      <c r="B139" s="3"/>
      <c r="C139" s="3"/>
      <c r="D139" s="144"/>
      <c r="E139" s="128" t="s">
        <v>208</v>
      </c>
      <c r="F139" s="128"/>
      <c r="G139" s="128"/>
      <c r="H139" s="128"/>
      <c r="I139" s="128"/>
      <c r="J139" s="128"/>
      <c r="K139" s="128"/>
      <c r="L139" s="128"/>
      <c r="M139" s="128"/>
      <c r="N139" s="4" t="s">
        <v>209</v>
      </c>
      <c r="O139" s="9">
        <v>0</v>
      </c>
    </row>
    <row r="140" spans="1:16">
      <c r="A140" s="3"/>
      <c r="B140" s="3"/>
      <c r="C140" s="3"/>
      <c r="D140" s="143" t="s">
        <v>210</v>
      </c>
      <c r="E140" s="143"/>
      <c r="F140" s="143"/>
      <c r="G140" s="143"/>
      <c r="H140" s="143"/>
      <c r="I140" s="143"/>
      <c r="J140" s="143"/>
      <c r="K140" s="143"/>
      <c r="L140" s="143"/>
      <c r="M140" s="143"/>
      <c r="N140" s="143"/>
      <c r="O140" s="143"/>
    </row>
    <row r="141" spans="1:16" outlineLevel="1">
      <c r="A141" s="3"/>
      <c r="B141" s="3"/>
      <c r="C141" s="3"/>
      <c r="D141" s="3"/>
      <c r="E141" s="138" t="s">
        <v>140</v>
      </c>
      <c r="F141" s="138"/>
      <c r="G141" s="138"/>
      <c r="H141" s="138"/>
      <c r="I141" s="138"/>
      <c r="J141" s="138"/>
      <c r="K141" s="138"/>
      <c r="L141" s="138"/>
      <c r="M141" s="138"/>
      <c r="N141" s="138"/>
      <c r="O141" s="138"/>
    </row>
    <row r="142" spans="1:16" outlineLevel="1">
      <c r="A142" s="3"/>
      <c r="B142" s="3"/>
      <c r="C142" s="3"/>
      <c r="D142" s="3"/>
      <c r="E142" s="144"/>
      <c r="F142" s="128" t="s">
        <v>116</v>
      </c>
      <c r="G142" s="128"/>
      <c r="H142" s="128"/>
      <c r="I142" s="128"/>
      <c r="J142" s="128"/>
      <c r="K142" s="128"/>
      <c r="L142" s="128"/>
      <c r="M142" s="128"/>
      <c r="N142" s="4" t="s">
        <v>211</v>
      </c>
      <c r="O142" s="9">
        <v>0</v>
      </c>
    </row>
    <row r="143" spans="1:16" outlineLevel="1">
      <c r="A143" s="3"/>
      <c r="B143" s="3"/>
      <c r="C143" s="3"/>
      <c r="D143" s="3"/>
      <c r="E143" s="144"/>
      <c r="F143" s="128" t="s">
        <v>71</v>
      </c>
      <c r="G143" s="128"/>
      <c r="H143" s="128"/>
      <c r="I143" s="128"/>
      <c r="J143" s="128"/>
      <c r="K143" s="128"/>
      <c r="L143" s="128"/>
      <c r="M143" s="128"/>
      <c r="N143" s="4" t="s">
        <v>212</v>
      </c>
      <c r="O143" s="9">
        <v>0</v>
      </c>
    </row>
    <row r="144" spans="1:16" outlineLevel="1">
      <c r="A144" s="3"/>
      <c r="B144" s="3"/>
      <c r="C144" s="3"/>
      <c r="D144" s="3"/>
      <c r="E144" s="138" t="s">
        <v>213</v>
      </c>
      <c r="F144" s="138"/>
      <c r="G144" s="138"/>
      <c r="H144" s="138"/>
      <c r="I144" s="138"/>
      <c r="J144" s="138"/>
      <c r="K144" s="138"/>
      <c r="L144" s="138"/>
      <c r="M144" s="138"/>
      <c r="N144" s="138"/>
      <c r="O144" s="138"/>
    </row>
    <row r="145" spans="1:16" outlineLevel="1">
      <c r="A145" s="3"/>
      <c r="B145" s="3"/>
      <c r="C145" s="3"/>
      <c r="D145" s="3"/>
      <c r="E145" s="144"/>
      <c r="F145" s="128" t="s">
        <v>116</v>
      </c>
      <c r="G145" s="128"/>
      <c r="H145" s="128"/>
      <c r="I145" s="128"/>
      <c r="J145" s="128"/>
      <c r="K145" s="128"/>
      <c r="L145" s="128"/>
      <c r="M145" s="128"/>
      <c r="N145" s="4" t="s">
        <v>214</v>
      </c>
      <c r="O145" s="9">
        <v>0</v>
      </c>
    </row>
    <row r="146" spans="1:16" outlineLevel="1">
      <c r="A146" s="3"/>
      <c r="B146" s="3"/>
      <c r="C146" s="3"/>
      <c r="D146" s="3"/>
      <c r="E146" s="144"/>
      <c r="F146" s="128" t="s">
        <v>71</v>
      </c>
      <c r="G146" s="128"/>
      <c r="H146" s="128"/>
      <c r="I146" s="128"/>
      <c r="J146" s="128"/>
      <c r="K146" s="128"/>
      <c r="L146" s="128"/>
      <c r="M146" s="128"/>
      <c r="N146" s="4" t="s">
        <v>215</v>
      </c>
      <c r="O146" s="9">
        <v>0</v>
      </c>
    </row>
    <row r="147" spans="1:16" outlineLevel="1">
      <c r="A147" s="3"/>
      <c r="B147" s="3"/>
      <c r="C147" s="3"/>
      <c r="D147" s="3"/>
      <c r="E147" s="144" t="s">
        <v>216</v>
      </c>
      <c r="F147" s="144"/>
      <c r="G147" s="144"/>
      <c r="H147" s="144"/>
      <c r="I147" s="144"/>
      <c r="J147" s="144"/>
      <c r="K147" s="144"/>
      <c r="L147" s="144"/>
      <c r="M147" s="144"/>
      <c r="N147" s="4" t="s">
        <v>217</v>
      </c>
      <c r="O147" s="9">
        <v>0</v>
      </c>
    </row>
    <row r="148" spans="1:16" outlineLevel="1">
      <c r="A148" s="3"/>
      <c r="B148" s="3"/>
      <c r="C148" s="3"/>
      <c r="D148" s="3"/>
      <c r="E148" s="144" t="s">
        <v>218</v>
      </c>
      <c r="F148" s="144"/>
      <c r="G148" s="144"/>
      <c r="H148" s="144"/>
      <c r="I148" s="144"/>
      <c r="J148" s="144"/>
      <c r="K148" s="144"/>
      <c r="L148" s="144"/>
      <c r="M148" s="144"/>
      <c r="N148" s="4" t="s">
        <v>219</v>
      </c>
      <c r="O148" s="9">
        <v>0</v>
      </c>
    </row>
    <row r="149" spans="1:16">
      <c r="A149" s="3"/>
      <c r="B149" s="3"/>
      <c r="C149" s="3"/>
      <c r="D149" s="143" t="s">
        <v>114</v>
      </c>
      <c r="E149" s="143"/>
      <c r="F149" s="143"/>
      <c r="G149" s="143"/>
      <c r="H149" s="143"/>
      <c r="I149" s="143"/>
      <c r="J149" s="143"/>
      <c r="K149" s="143"/>
      <c r="L149" s="143"/>
      <c r="M149" s="143"/>
      <c r="N149" s="143"/>
      <c r="O149" s="143"/>
    </row>
    <row r="150" spans="1:16" outlineLevel="1">
      <c r="A150" s="3"/>
      <c r="B150" s="3"/>
      <c r="C150" s="3"/>
      <c r="D150" s="3"/>
      <c r="E150" s="138" t="s">
        <v>115</v>
      </c>
      <c r="F150" s="138"/>
      <c r="G150" s="138"/>
      <c r="H150" s="138"/>
      <c r="I150" s="138"/>
      <c r="J150" s="138"/>
      <c r="K150" s="138"/>
      <c r="L150" s="138"/>
      <c r="M150" s="138"/>
      <c r="N150" s="138"/>
      <c r="O150" s="138"/>
    </row>
    <row r="151" spans="1:16" outlineLevel="1">
      <c r="A151" s="3"/>
      <c r="B151" s="3"/>
      <c r="C151" s="3"/>
      <c r="D151" s="3"/>
      <c r="E151" s="144"/>
      <c r="F151" s="128" t="s">
        <v>116</v>
      </c>
      <c r="G151" s="128"/>
      <c r="H151" s="128"/>
      <c r="I151" s="128"/>
      <c r="J151" s="128"/>
      <c r="K151" s="128"/>
      <c r="L151" s="128"/>
      <c r="M151" s="128"/>
      <c r="N151" s="4" t="s">
        <v>220</v>
      </c>
      <c r="O151" s="9">
        <v>0</v>
      </c>
      <c r="P151" s="65">
        <f>O151</f>
        <v>0</v>
      </c>
    </row>
    <row r="152" spans="1:16" outlineLevel="1">
      <c r="A152" s="3"/>
      <c r="B152" s="3"/>
      <c r="C152" s="3"/>
      <c r="D152" s="3"/>
      <c r="E152" s="144"/>
      <c r="F152" s="128" t="s">
        <v>221</v>
      </c>
      <c r="G152" s="128"/>
      <c r="H152" s="128"/>
      <c r="I152" s="128"/>
      <c r="J152" s="128"/>
      <c r="K152" s="128"/>
      <c r="L152" s="128"/>
      <c r="M152" s="128"/>
      <c r="N152" s="4" t="s">
        <v>222</v>
      </c>
      <c r="O152" s="9">
        <v>0</v>
      </c>
      <c r="P152" s="65">
        <f>O152</f>
        <v>0</v>
      </c>
    </row>
    <row r="153" spans="1:16" outlineLevel="1">
      <c r="A153" s="3"/>
      <c r="B153" s="3"/>
      <c r="C153" s="3"/>
      <c r="D153" s="3"/>
      <c r="E153" s="144"/>
      <c r="F153" s="128" t="s">
        <v>118</v>
      </c>
      <c r="G153" s="128"/>
      <c r="H153" s="128"/>
      <c r="I153" s="128"/>
      <c r="J153" s="128"/>
      <c r="K153" s="128"/>
      <c r="L153" s="128"/>
      <c r="M153" s="128"/>
      <c r="N153" s="4" t="s">
        <v>223</v>
      </c>
      <c r="O153" s="9">
        <v>0</v>
      </c>
    </row>
    <row r="154" spans="1:16" outlineLevel="1">
      <c r="A154" s="3"/>
      <c r="B154" s="3"/>
      <c r="C154" s="3"/>
      <c r="D154" s="3"/>
      <c r="E154" s="144"/>
      <c r="F154" s="128" t="s">
        <v>120</v>
      </c>
      <c r="G154" s="128"/>
      <c r="H154" s="128"/>
      <c r="I154" s="128"/>
      <c r="J154" s="128"/>
      <c r="K154" s="128"/>
      <c r="L154" s="128"/>
      <c r="M154" s="128"/>
      <c r="N154" s="4" t="s">
        <v>224</v>
      </c>
      <c r="O154" s="9">
        <v>0</v>
      </c>
    </row>
    <row r="155" spans="1:16" outlineLevel="1">
      <c r="A155" s="3"/>
      <c r="B155" s="3"/>
      <c r="C155" s="3"/>
      <c r="D155" s="3"/>
      <c r="E155" s="138" t="s">
        <v>122</v>
      </c>
      <c r="F155" s="138"/>
      <c r="G155" s="138"/>
      <c r="H155" s="138"/>
      <c r="I155" s="138"/>
      <c r="J155" s="138"/>
      <c r="K155" s="138"/>
      <c r="L155" s="138"/>
      <c r="M155" s="138"/>
      <c r="N155" s="138"/>
      <c r="O155" s="138"/>
    </row>
    <row r="156" spans="1:16" outlineLevel="1">
      <c r="A156" s="3"/>
      <c r="B156" s="3"/>
      <c r="C156" s="3"/>
      <c r="D156" s="3"/>
      <c r="E156" s="144"/>
      <c r="F156" s="128" t="s">
        <v>116</v>
      </c>
      <c r="G156" s="128"/>
      <c r="H156" s="128"/>
      <c r="I156" s="128"/>
      <c r="J156" s="128"/>
      <c r="K156" s="128"/>
      <c r="L156" s="128"/>
      <c r="M156" s="128"/>
      <c r="N156" s="4" t="s">
        <v>225</v>
      </c>
      <c r="O156" s="9">
        <v>0</v>
      </c>
    </row>
    <row r="157" spans="1:16" outlineLevel="1">
      <c r="A157" s="3"/>
      <c r="B157" s="3"/>
      <c r="C157" s="3"/>
      <c r="D157" s="3"/>
      <c r="E157" s="144"/>
      <c r="F157" s="128" t="s">
        <v>221</v>
      </c>
      <c r="G157" s="128"/>
      <c r="H157" s="128"/>
      <c r="I157" s="128"/>
      <c r="J157" s="128"/>
      <c r="K157" s="128"/>
      <c r="L157" s="128"/>
      <c r="M157" s="128"/>
      <c r="N157" s="4" t="s">
        <v>226</v>
      </c>
      <c r="O157" s="9">
        <v>0</v>
      </c>
    </row>
    <row r="158" spans="1:16" outlineLevel="1">
      <c r="A158" s="3"/>
      <c r="B158" s="3"/>
      <c r="C158" s="3"/>
      <c r="D158" s="3"/>
      <c r="E158" s="144"/>
      <c r="F158" s="128" t="s">
        <v>118</v>
      </c>
      <c r="G158" s="128"/>
      <c r="H158" s="128"/>
      <c r="I158" s="128"/>
      <c r="J158" s="128"/>
      <c r="K158" s="128"/>
      <c r="L158" s="128"/>
      <c r="M158" s="128"/>
      <c r="N158" s="4" t="s">
        <v>227</v>
      </c>
      <c r="O158" s="9">
        <v>0</v>
      </c>
    </row>
    <row r="159" spans="1:16" outlineLevel="1">
      <c r="A159" s="3"/>
      <c r="B159" s="3"/>
      <c r="C159" s="3"/>
      <c r="D159" s="3"/>
      <c r="E159" s="144"/>
      <c r="F159" s="128" t="s">
        <v>120</v>
      </c>
      <c r="G159" s="128"/>
      <c r="H159" s="128"/>
      <c r="I159" s="128"/>
      <c r="J159" s="128"/>
      <c r="K159" s="128"/>
      <c r="L159" s="128"/>
      <c r="M159" s="128"/>
      <c r="N159" s="4" t="s">
        <v>228</v>
      </c>
      <c r="O159" s="9">
        <v>0</v>
      </c>
    </row>
    <row r="160" spans="1:16">
      <c r="A160" s="3"/>
      <c r="B160" s="3"/>
      <c r="C160" s="3"/>
      <c r="D160" s="143" t="s">
        <v>229</v>
      </c>
      <c r="E160" s="143"/>
      <c r="F160" s="143"/>
      <c r="G160" s="143"/>
      <c r="H160" s="143"/>
      <c r="I160" s="143"/>
      <c r="J160" s="143"/>
      <c r="K160" s="143"/>
      <c r="L160" s="143"/>
      <c r="M160" s="143"/>
      <c r="N160" s="143"/>
      <c r="O160" s="143"/>
    </row>
    <row r="161" spans="1:16" outlineLevel="1">
      <c r="A161" s="3"/>
      <c r="B161" s="3"/>
      <c r="C161" s="3"/>
      <c r="D161" s="144"/>
      <c r="E161" s="128" t="s">
        <v>230</v>
      </c>
      <c r="F161" s="128"/>
      <c r="G161" s="128"/>
      <c r="H161" s="128"/>
      <c r="I161" s="128"/>
      <c r="J161" s="128"/>
      <c r="K161" s="128"/>
      <c r="L161" s="128"/>
      <c r="M161" s="128"/>
      <c r="N161" s="4" t="s">
        <v>231</v>
      </c>
      <c r="O161" s="9">
        <v>0</v>
      </c>
    </row>
    <row r="162" spans="1:16" outlineLevel="1">
      <c r="A162" s="3"/>
      <c r="B162" s="3"/>
      <c r="C162" s="3"/>
      <c r="D162" s="144"/>
      <c r="E162" s="128" t="s">
        <v>232</v>
      </c>
      <c r="F162" s="128"/>
      <c r="G162" s="128"/>
      <c r="H162" s="128"/>
      <c r="I162" s="128"/>
      <c r="J162" s="128"/>
      <c r="K162" s="128"/>
      <c r="L162" s="128"/>
      <c r="M162" s="128"/>
      <c r="N162" s="4" t="s">
        <v>233</v>
      </c>
      <c r="O162" s="9">
        <v>0</v>
      </c>
    </row>
    <row r="163" spans="1:16" outlineLevel="1">
      <c r="A163" s="3"/>
      <c r="B163" s="3"/>
      <c r="C163" s="3"/>
      <c r="D163" s="144"/>
      <c r="E163" s="128" t="s">
        <v>234</v>
      </c>
      <c r="F163" s="128"/>
      <c r="G163" s="128"/>
      <c r="H163" s="128"/>
      <c r="I163" s="128"/>
      <c r="J163" s="128"/>
      <c r="K163" s="128"/>
      <c r="L163" s="128"/>
      <c r="M163" s="128"/>
      <c r="N163" s="4" t="s">
        <v>235</v>
      </c>
      <c r="O163" s="9">
        <v>0</v>
      </c>
    </row>
    <row r="164" spans="1:16" outlineLevel="1">
      <c r="A164" s="3"/>
      <c r="B164" s="3"/>
      <c r="C164" s="3"/>
      <c r="D164" s="144"/>
      <c r="E164" s="128" t="s">
        <v>236</v>
      </c>
      <c r="F164" s="128"/>
      <c r="G164" s="128"/>
      <c r="H164" s="128"/>
      <c r="I164" s="128"/>
      <c r="J164" s="128"/>
      <c r="K164" s="128"/>
      <c r="L164" s="128"/>
      <c r="M164" s="128"/>
      <c r="N164" s="4" t="s">
        <v>237</v>
      </c>
      <c r="O164" s="9">
        <v>0</v>
      </c>
    </row>
    <row r="165" spans="1:16">
      <c r="A165" s="3"/>
      <c r="B165" s="3"/>
      <c r="C165" s="3"/>
      <c r="D165" s="143" t="s">
        <v>238</v>
      </c>
      <c r="E165" s="143"/>
      <c r="F165" s="143"/>
      <c r="G165" s="143"/>
      <c r="H165" s="143"/>
      <c r="I165" s="143"/>
      <c r="J165" s="143"/>
      <c r="K165" s="143"/>
      <c r="L165" s="143"/>
      <c r="M165" s="143"/>
      <c r="N165" s="143"/>
      <c r="O165" s="143"/>
    </row>
    <row r="166" spans="1:16" outlineLevel="1">
      <c r="A166" s="3"/>
      <c r="B166" s="3"/>
      <c r="C166" s="3"/>
      <c r="D166" s="3"/>
      <c r="E166" s="138" t="s">
        <v>239</v>
      </c>
      <c r="F166" s="138"/>
      <c r="G166" s="138"/>
      <c r="H166" s="138"/>
      <c r="I166" s="138"/>
      <c r="J166" s="138"/>
      <c r="K166" s="138"/>
      <c r="L166" s="138"/>
      <c r="M166" s="138"/>
      <c r="N166" s="138"/>
      <c r="O166" s="138"/>
    </row>
    <row r="167" spans="1:16" outlineLevel="1">
      <c r="A167" s="3"/>
      <c r="B167" s="3"/>
      <c r="C167" s="3"/>
      <c r="D167" s="3"/>
      <c r="E167" s="144"/>
      <c r="F167" s="128" t="s">
        <v>110</v>
      </c>
      <c r="G167" s="128"/>
      <c r="H167" s="128"/>
      <c r="I167" s="128"/>
      <c r="J167" s="128"/>
      <c r="K167" s="128"/>
      <c r="L167" s="128"/>
      <c r="M167" s="128"/>
      <c r="N167" s="4" t="s">
        <v>240</v>
      </c>
      <c r="O167" s="9">
        <v>0</v>
      </c>
      <c r="P167" s="65">
        <f>O167</f>
        <v>0</v>
      </c>
    </row>
    <row r="168" spans="1:16" outlineLevel="1">
      <c r="A168" s="3"/>
      <c r="B168" s="3"/>
      <c r="C168" s="3"/>
      <c r="D168" s="3"/>
      <c r="E168" s="144"/>
      <c r="F168" s="128" t="s">
        <v>241</v>
      </c>
      <c r="G168" s="128"/>
      <c r="H168" s="128"/>
      <c r="I168" s="128"/>
      <c r="J168" s="128"/>
      <c r="K168" s="128"/>
      <c r="L168" s="128"/>
      <c r="M168" s="128"/>
      <c r="N168" s="4" t="s">
        <v>242</v>
      </c>
      <c r="O168" s="9">
        <v>0</v>
      </c>
    </row>
    <row r="169" spans="1:16" outlineLevel="1">
      <c r="A169" s="3"/>
      <c r="B169" s="3"/>
      <c r="C169" s="3"/>
      <c r="D169" s="3"/>
      <c r="E169" s="138" t="s">
        <v>243</v>
      </c>
      <c r="F169" s="138"/>
      <c r="G169" s="138"/>
      <c r="H169" s="138"/>
      <c r="I169" s="138"/>
      <c r="J169" s="138"/>
      <c r="K169" s="138"/>
      <c r="L169" s="138"/>
      <c r="M169" s="138"/>
      <c r="N169" s="138"/>
      <c r="O169" s="138"/>
    </row>
    <row r="170" spans="1:16" outlineLevel="1">
      <c r="A170" s="3"/>
      <c r="B170" s="3"/>
      <c r="C170" s="3"/>
      <c r="D170" s="3"/>
      <c r="E170" s="144"/>
      <c r="F170" s="128" t="s">
        <v>110</v>
      </c>
      <c r="G170" s="128"/>
      <c r="H170" s="128"/>
      <c r="I170" s="128"/>
      <c r="J170" s="128"/>
      <c r="K170" s="128"/>
      <c r="L170" s="128"/>
      <c r="M170" s="128"/>
      <c r="N170" s="4" t="s">
        <v>244</v>
      </c>
      <c r="O170" s="9">
        <v>0</v>
      </c>
    </row>
    <row r="171" spans="1:16" outlineLevel="1">
      <c r="A171" s="3"/>
      <c r="B171" s="3"/>
      <c r="C171" s="3"/>
      <c r="D171" s="3"/>
      <c r="E171" s="144"/>
      <c r="F171" s="128" t="s">
        <v>241</v>
      </c>
      <c r="G171" s="128"/>
      <c r="H171" s="128"/>
      <c r="I171" s="128"/>
      <c r="J171" s="128"/>
      <c r="K171" s="128"/>
      <c r="L171" s="128"/>
      <c r="M171" s="128"/>
      <c r="N171" s="4" t="s">
        <v>245</v>
      </c>
      <c r="O171" s="9">
        <v>0</v>
      </c>
    </row>
    <row r="172" spans="1:16" outlineLevel="1">
      <c r="A172" s="3"/>
      <c r="B172" s="3"/>
      <c r="C172" s="3"/>
      <c r="D172" s="3"/>
      <c r="E172" s="138" t="s">
        <v>246</v>
      </c>
      <c r="F172" s="138"/>
      <c r="G172" s="138"/>
      <c r="H172" s="138"/>
      <c r="I172" s="138"/>
      <c r="J172" s="138"/>
      <c r="K172" s="138"/>
      <c r="L172" s="138"/>
      <c r="M172" s="138"/>
      <c r="N172" s="138"/>
      <c r="O172" s="138"/>
    </row>
    <row r="173" spans="1:16" outlineLevel="1">
      <c r="A173" s="3"/>
      <c r="B173" s="3"/>
      <c r="C173" s="3"/>
      <c r="D173" s="3"/>
      <c r="E173" s="144"/>
      <c r="F173" s="128" t="s">
        <v>110</v>
      </c>
      <c r="G173" s="128"/>
      <c r="H173" s="128"/>
      <c r="I173" s="128"/>
      <c r="J173" s="128"/>
      <c r="K173" s="128"/>
      <c r="L173" s="128"/>
      <c r="M173" s="128"/>
      <c r="N173" s="4" t="s">
        <v>247</v>
      </c>
      <c r="O173" s="9">
        <v>0</v>
      </c>
    </row>
    <row r="174" spans="1:16" outlineLevel="1">
      <c r="A174" s="3"/>
      <c r="B174" s="3"/>
      <c r="C174" s="3"/>
      <c r="D174" s="3"/>
      <c r="E174" s="144"/>
      <c r="F174" s="128" t="s">
        <v>241</v>
      </c>
      <c r="G174" s="128"/>
      <c r="H174" s="128"/>
      <c r="I174" s="128"/>
      <c r="J174" s="128"/>
      <c r="K174" s="128"/>
      <c r="L174" s="128"/>
      <c r="M174" s="128"/>
      <c r="N174" s="4" t="s">
        <v>248</v>
      </c>
      <c r="O174" s="9">
        <v>0</v>
      </c>
    </row>
    <row r="175" spans="1:16" outlineLevel="1">
      <c r="A175" s="3"/>
      <c r="B175" s="3"/>
      <c r="C175" s="3"/>
      <c r="D175" s="3"/>
      <c r="E175" s="144" t="s">
        <v>249</v>
      </c>
      <c r="F175" s="144"/>
      <c r="G175" s="144"/>
      <c r="H175" s="144"/>
      <c r="I175" s="144"/>
      <c r="J175" s="144"/>
      <c r="K175" s="144"/>
      <c r="L175" s="144"/>
      <c r="M175" s="144"/>
      <c r="N175" s="4" t="s">
        <v>250</v>
      </c>
      <c r="O175" s="9">
        <v>0</v>
      </c>
    </row>
    <row r="176" spans="1:16" outlineLevel="1">
      <c r="A176" s="3"/>
      <c r="B176" s="3"/>
      <c r="C176" s="3"/>
      <c r="D176" s="3"/>
      <c r="E176" s="144" t="s">
        <v>251</v>
      </c>
      <c r="F176" s="144"/>
      <c r="G176" s="144"/>
      <c r="H176" s="144"/>
      <c r="I176" s="144"/>
      <c r="J176" s="144"/>
      <c r="K176" s="144"/>
      <c r="L176" s="144"/>
      <c r="M176" s="144"/>
      <c r="N176" s="4" t="s">
        <v>252</v>
      </c>
      <c r="O176" s="9">
        <v>0</v>
      </c>
      <c r="P176" s="65">
        <f>O176</f>
        <v>0</v>
      </c>
    </row>
    <row r="177" spans="1:15">
      <c r="A177" s="3"/>
      <c r="B177" s="3"/>
      <c r="C177" s="3"/>
      <c r="D177" s="143" t="s">
        <v>253</v>
      </c>
      <c r="E177" s="143"/>
      <c r="F177" s="143"/>
      <c r="G177" s="143"/>
      <c r="H177" s="143"/>
      <c r="I177" s="143"/>
      <c r="J177" s="143"/>
      <c r="K177" s="143"/>
      <c r="L177" s="143"/>
      <c r="M177" s="143"/>
      <c r="N177" s="143"/>
      <c r="O177" s="143"/>
    </row>
    <row r="178" spans="1:15" outlineLevel="1">
      <c r="A178" s="3"/>
      <c r="B178" s="3"/>
      <c r="C178" s="3"/>
      <c r="D178" s="3"/>
      <c r="E178" s="143" t="s">
        <v>254</v>
      </c>
      <c r="F178" s="143"/>
      <c r="G178" s="143"/>
      <c r="H178" s="143"/>
      <c r="I178" s="143"/>
      <c r="J178" s="143"/>
      <c r="K178" s="143"/>
      <c r="L178" s="143"/>
      <c r="M178" s="143"/>
      <c r="N178" s="143"/>
      <c r="O178" s="143"/>
    </row>
    <row r="179" spans="1:15" outlineLevel="1">
      <c r="A179" s="3"/>
      <c r="B179" s="3"/>
      <c r="C179" s="3"/>
      <c r="D179" s="3"/>
      <c r="E179" s="144"/>
      <c r="F179" s="138" t="s">
        <v>36</v>
      </c>
      <c r="G179" s="138"/>
      <c r="H179" s="138"/>
      <c r="I179" s="138"/>
      <c r="J179" s="138"/>
      <c r="K179" s="138"/>
      <c r="L179" s="138"/>
      <c r="M179" s="138"/>
      <c r="N179" s="138"/>
      <c r="O179" s="138"/>
    </row>
    <row r="180" spans="1:15" outlineLevel="1">
      <c r="A180" s="3"/>
      <c r="B180" s="3"/>
      <c r="C180" s="3"/>
      <c r="D180" s="3"/>
      <c r="E180" s="144"/>
      <c r="F180" s="144"/>
      <c r="G180" s="128" t="s">
        <v>38</v>
      </c>
      <c r="H180" s="128"/>
      <c r="I180" s="128"/>
      <c r="J180" s="128"/>
      <c r="K180" s="128"/>
      <c r="L180" s="128"/>
      <c r="M180" s="128"/>
      <c r="N180" s="4" t="s">
        <v>255</v>
      </c>
      <c r="O180" s="9">
        <v>0</v>
      </c>
    </row>
    <row r="181" spans="1:15" outlineLevel="1">
      <c r="A181" s="3"/>
      <c r="B181" s="3"/>
      <c r="C181" s="3"/>
      <c r="D181" s="3"/>
      <c r="E181" s="144"/>
      <c r="F181" s="144"/>
      <c r="G181" s="128" t="s">
        <v>40</v>
      </c>
      <c r="H181" s="128"/>
      <c r="I181" s="128"/>
      <c r="J181" s="128"/>
      <c r="K181" s="128"/>
      <c r="L181" s="128"/>
      <c r="M181" s="128"/>
      <c r="N181" s="4" t="s">
        <v>256</v>
      </c>
      <c r="O181" s="9">
        <v>0</v>
      </c>
    </row>
    <row r="182" spans="1:15" outlineLevel="1">
      <c r="A182" s="3"/>
      <c r="B182" s="3"/>
      <c r="C182" s="3"/>
      <c r="D182" s="3"/>
      <c r="E182" s="144"/>
      <c r="F182" s="144"/>
      <c r="G182" s="128" t="s">
        <v>42</v>
      </c>
      <c r="H182" s="128"/>
      <c r="I182" s="128"/>
      <c r="J182" s="128"/>
      <c r="K182" s="128"/>
      <c r="L182" s="128"/>
      <c r="M182" s="128"/>
      <c r="N182" s="4" t="s">
        <v>257</v>
      </c>
      <c r="O182" s="9">
        <v>0</v>
      </c>
    </row>
    <row r="183" spans="1:15" outlineLevel="1">
      <c r="A183" s="3"/>
      <c r="B183" s="3"/>
      <c r="C183" s="3"/>
      <c r="D183" s="3"/>
      <c r="E183" s="144"/>
      <c r="F183" s="138" t="s">
        <v>44</v>
      </c>
      <c r="G183" s="138"/>
      <c r="H183" s="138"/>
      <c r="I183" s="138"/>
      <c r="J183" s="138"/>
      <c r="K183" s="138"/>
      <c r="L183" s="138"/>
      <c r="M183" s="138"/>
      <c r="N183" s="138"/>
      <c r="O183" s="138"/>
    </row>
    <row r="184" spans="1:15" outlineLevel="1">
      <c r="A184" s="3"/>
      <c r="B184" s="3"/>
      <c r="C184" s="3"/>
      <c r="D184" s="3"/>
      <c r="E184" s="144"/>
      <c r="F184" s="144"/>
      <c r="G184" s="128" t="s">
        <v>38</v>
      </c>
      <c r="H184" s="128"/>
      <c r="I184" s="128"/>
      <c r="J184" s="128"/>
      <c r="K184" s="128"/>
      <c r="L184" s="128"/>
      <c r="M184" s="128"/>
      <c r="N184" s="4" t="s">
        <v>258</v>
      </c>
      <c r="O184" s="9">
        <v>0</v>
      </c>
    </row>
    <row r="185" spans="1:15" outlineLevel="1">
      <c r="A185" s="3"/>
      <c r="B185" s="3"/>
      <c r="C185" s="3"/>
      <c r="D185" s="3"/>
      <c r="E185" s="144"/>
      <c r="F185" s="144"/>
      <c r="G185" s="128" t="s">
        <v>40</v>
      </c>
      <c r="H185" s="128"/>
      <c r="I185" s="128"/>
      <c r="J185" s="128"/>
      <c r="K185" s="128"/>
      <c r="L185" s="128"/>
      <c r="M185" s="128"/>
      <c r="N185" s="4" t="s">
        <v>259</v>
      </c>
      <c r="O185" s="9">
        <v>0</v>
      </c>
    </row>
    <row r="186" spans="1:15" outlineLevel="1">
      <c r="A186" s="3"/>
      <c r="B186" s="3"/>
      <c r="C186" s="3"/>
      <c r="D186" s="3"/>
      <c r="E186" s="144"/>
      <c r="F186" s="144"/>
      <c r="G186" s="128" t="s">
        <v>42</v>
      </c>
      <c r="H186" s="128"/>
      <c r="I186" s="128"/>
      <c r="J186" s="128"/>
      <c r="K186" s="128"/>
      <c r="L186" s="128"/>
      <c r="M186" s="128"/>
      <c r="N186" s="4" t="s">
        <v>260</v>
      </c>
      <c r="O186" s="9">
        <v>0</v>
      </c>
    </row>
    <row r="187" spans="1:15" outlineLevel="1">
      <c r="A187" s="3"/>
      <c r="B187" s="3"/>
      <c r="C187" s="3"/>
      <c r="D187" s="3"/>
      <c r="E187" s="143" t="s">
        <v>261</v>
      </c>
      <c r="F187" s="143"/>
      <c r="G187" s="143"/>
      <c r="H187" s="143"/>
      <c r="I187" s="143"/>
      <c r="J187" s="143"/>
      <c r="K187" s="143"/>
      <c r="L187" s="143"/>
      <c r="M187" s="143"/>
      <c r="N187" s="143"/>
      <c r="O187" s="143"/>
    </row>
    <row r="188" spans="1:15" outlineLevel="1">
      <c r="A188" s="3"/>
      <c r="B188" s="3"/>
      <c r="C188" s="3"/>
      <c r="D188" s="3"/>
      <c r="E188" s="144"/>
      <c r="F188" s="138" t="s">
        <v>262</v>
      </c>
      <c r="G188" s="138"/>
      <c r="H188" s="138"/>
      <c r="I188" s="138"/>
      <c r="J188" s="138"/>
      <c r="K188" s="138"/>
      <c r="L188" s="138"/>
      <c r="M188" s="138"/>
      <c r="N188" s="138"/>
      <c r="O188" s="138"/>
    </row>
    <row r="189" spans="1:15" outlineLevel="1">
      <c r="A189" s="3"/>
      <c r="B189" s="3"/>
      <c r="C189" s="3"/>
      <c r="D189" s="3"/>
      <c r="E189" s="144"/>
      <c r="F189" s="144"/>
      <c r="G189" s="128" t="s">
        <v>38</v>
      </c>
      <c r="H189" s="128"/>
      <c r="I189" s="128"/>
      <c r="J189" s="128"/>
      <c r="K189" s="128"/>
      <c r="L189" s="128"/>
      <c r="M189" s="128"/>
      <c r="N189" s="4" t="s">
        <v>263</v>
      </c>
      <c r="O189" s="9">
        <v>0</v>
      </c>
    </row>
    <row r="190" spans="1:15" outlineLevel="1">
      <c r="A190" s="3"/>
      <c r="B190" s="3"/>
      <c r="C190" s="3"/>
      <c r="D190" s="3"/>
      <c r="E190" s="144"/>
      <c r="F190" s="144"/>
      <c r="G190" s="128" t="s">
        <v>40</v>
      </c>
      <c r="H190" s="128"/>
      <c r="I190" s="128"/>
      <c r="J190" s="128"/>
      <c r="K190" s="128"/>
      <c r="L190" s="128"/>
      <c r="M190" s="128"/>
      <c r="N190" s="4" t="s">
        <v>264</v>
      </c>
      <c r="O190" s="9">
        <v>0</v>
      </c>
    </row>
    <row r="191" spans="1:15" outlineLevel="1">
      <c r="A191" s="3"/>
      <c r="B191" s="3"/>
      <c r="C191" s="3"/>
      <c r="D191" s="3"/>
      <c r="E191" s="144"/>
      <c r="F191" s="144"/>
      <c r="G191" s="128" t="s">
        <v>265</v>
      </c>
      <c r="H191" s="128"/>
      <c r="I191" s="128"/>
      <c r="J191" s="128"/>
      <c r="K191" s="128"/>
      <c r="L191" s="128"/>
      <c r="M191" s="128"/>
      <c r="N191" s="4" t="s">
        <v>266</v>
      </c>
      <c r="O191" s="9">
        <v>0</v>
      </c>
    </row>
    <row r="192" spans="1:15" outlineLevel="1">
      <c r="A192" s="3"/>
      <c r="B192" s="3"/>
      <c r="C192" s="3"/>
      <c r="D192" s="3"/>
      <c r="E192" s="144"/>
      <c r="F192" s="138" t="s">
        <v>57</v>
      </c>
      <c r="G192" s="138"/>
      <c r="H192" s="138"/>
      <c r="I192" s="138"/>
      <c r="J192" s="138"/>
      <c r="K192" s="138"/>
      <c r="L192" s="138"/>
      <c r="M192" s="138"/>
      <c r="N192" s="138"/>
      <c r="O192" s="138"/>
    </row>
    <row r="193" spans="1:16" outlineLevel="1">
      <c r="A193" s="3"/>
      <c r="B193" s="3"/>
      <c r="C193" s="3"/>
      <c r="D193" s="3"/>
      <c r="E193" s="144"/>
      <c r="F193" s="144"/>
      <c r="G193" s="128" t="s">
        <v>38</v>
      </c>
      <c r="H193" s="128"/>
      <c r="I193" s="128"/>
      <c r="J193" s="128"/>
      <c r="K193" s="128"/>
      <c r="L193" s="128"/>
      <c r="M193" s="128"/>
      <c r="N193" s="4" t="s">
        <v>267</v>
      </c>
      <c r="O193" s="9">
        <v>0</v>
      </c>
    </row>
    <row r="194" spans="1:16" outlineLevel="1">
      <c r="A194" s="3"/>
      <c r="B194" s="3"/>
      <c r="C194" s="3"/>
      <c r="D194" s="3"/>
      <c r="E194" s="144"/>
      <c r="F194" s="144"/>
      <c r="G194" s="128" t="s">
        <v>40</v>
      </c>
      <c r="H194" s="128"/>
      <c r="I194" s="128"/>
      <c r="J194" s="128"/>
      <c r="K194" s="128"/>
      <c r="L194" s="128"/>
      <c r="M194" s="128"/>
      <c r="N194" s="4" t="s">
        <v>268</v>
      </c>
      <c r="O194" s="9">
        <v>0</v>
      </c>
    </row>
    <row r="195" spans="1:16" outlineLevel="1">
      <c r="A195" s="3"/>
      <c r="B195" s="3"/>
      <c r="C195" s="3"/>
      <c r="D195" s="3"/>
      <c r="E195" s="144"/>
      <c r="F195" s="144"/>
      <c r="G195" s="128" t="s">
        <v>265</v>
      </c>
      <c r="H195" s="128"/>
      <c r="I195" s="128"/>
      <c r="J195" s="128"/>
      <c r="K195" s="128"/>
      <c r="L195" s="128"/>
      <c r="M195" s="128"/>
      <c r="N195" s="4" t="s">
        <v>269</v>
      </c>
      <c r="O195" s="9">
        <v>0</v>
      </c>
    </row>
    <row r="196" spans="1:16" outlineLevel="1">
      <c r="A196" s="3"/>
      <c r="B196" s="3"/>
      <c r="C196" s="3"/>
      <c r="D196" s="3"/>
      <c r="E196" s="144"/>
      <c r="F196" s="138" t="s">
        <v>62</v>
      </c>
      <c r="G196" s="138"/>
      <c r="H196" s="138"/>
      <c r="I196" s="138"/>
      <c r="J196" s="138"/>
      <c r="K196" s="138"/>
      <c r="L196" s="138"/>
      <c r="M196" s="138"/>
      <c r="N196" s="138"/>
      <c r="O196" s="138"/>
    </row>
    <row r="197" spans="1:16" outlineLevel="1">
      <c r="A197" s="3"/>
      <c r="B197" s="3"/>
      <c r="C197" s="3"/>
      <c r="D197" s="3"/>
      <c r="E197" s="144"/>
      <c r="F197" s="144"/>
      <c r="G197" s="128" t="s">
        <v>38</v>
      </c>
      <c r="H197" s="128"/>
      <c r="I197" s="128"/>
      <c r="J197" s="128"/>
      <c r="K197" s="128"/>
      <c r="L197" s="128"/>
      <c r="M197" s="128"/>
      <c r="N197" s="4" t="s">
        <v>270</v>
      </c>
      <c r="O197" s="9">
        <v>0</v>
      </c>
    </row>
    <row r="198" spans="1:16" outlineLevel="1">
      <c r="A198" s="3"/>
      <c r="B198" s="3"/>
      <c r="C198" s="3"/>
      <c r="D198" s="3"/>
      <c r="E198" s="144"/>
      <c r="F198" s="144"/>
      <c r="G198" s="128" t="s">
        <v>40</v>
      </c>
      <c r="H198" s="128"/>
      <c r="I198" s="128"/>
      <c r="J198" s="128"/>
      <c r="K198" s="128"/>
      <c r="L198" s="128"/>
      <c r="M198" s="128"/>
      <c r="N198" s="4" t="s">
        <v>271</v>
      </c>
      <c r="O198" s="9">
        <v>0</v>
      </c>
    </row>
    <row r="199" spans="1:16" outlineLevel="1">
      <c r="A199" s="3"/>
      <c r="B199" s="3"/>
      <c r="C199" s="3"/>
      <c r="D199" s="3"/>
      <c r="E199" s="144"/>
      <c r="F199" s="144"/>
      <c r="G199" s="128" t="s">
        <v>60</v>
      </c>
      <c r="H199" s="128"/>
      <c r="I199" s="128"/>
      <c r="J199" s="128"/>
      <c r="K199" s="128"/>
      <c r="L199" s="128"/>
      <c r="M199" s="128"/>
      <c r="N199" s="4" t="s">
        <v>272</v>
      </c>
      <c r="O199" s="9">
        <v>0</v>
      </c>
    </row>
    <row r="200" spans="1:16">
      <c r="A200" s="3"/>
      <c r="B200" s="3"/>
      <c r="C200" s="3"/>
      <c r="D200" s="143" t="s">
        <v>273</v>
      </c>
      <c r="E200" s="143"/>
      <c r="F200" s="143"/>
      <c r="G200" s="143"/>
      <c r="H200" s="143"/>
      <c r="I200" s="143"/>
      <c r="J200" s="143"/>
      <c r="K200" s="143"/>
      <c r="L200" s="143"/>
      <c r="M200" s="143"/>
      <c r="N200" s="143"/>
      <c r="O200" s="143"/>
    </row>
    <row r="201" spans="1:16" outlineLevel="1">
      <c r="A201" s="3"/>
      <c r="B201" s="3"/>
      <c r="C201" s="3"/>
      <c r="D201" s="144"/>
      <c r="E201" s="128" t="s">
        <v>67</v>
      </c>
      <c r="F201" s="128"/>
      <c r="G201" s="128"/>
      <c r="H201" s="128"/>
      <c r="I201" s="128"/>
      <c r="J201" s="128"/>
      <c r="K201" s="128"/>
      <c r="L201" s="128"/>
      <c r="M201" s="128"/>
      <c r="N201" s="4" t="s">
        <v>274</v>
      </c>
      <c r="O201" s="9">
        <v>0</v>
      </c>
      <c r="P201" s="65">
        <f>O201</f>
        <v>0</v>
      </c>
    </row>
    <row r="202" spans="1:16" outlineLevel="1">
      <c r="A202" s="3"/>
      <c r="B202" s="3"/>
      <c r="C202" s="3"/>
      <c r="D202" s="144"/>
      <c r="E202" s="128" t="s">
        <v>275</v>
      </c>
      <c r="F202" s="128"/>
      <c r="G202" s="128"/>
      <c r="H202" s="128"/>
      <c r="I202" s="128"/>
      <c r="J202" s="128"/>
      <c r="K202" s="128"/>
      <c r="L202" s="128"/>
      <c r="M202" s="128"/>
      <c r="N202" s="4" t="s">
        <v>276</v>
      </c>
      <c r="O202" s="9">
        <v>0</v>
      </c>
    </row>
    <row r="203" spans="1:16" outlineLevel="1">
      <c r="A203" s="3"/>
      <c r="B203" s="3"/>
      <c r="C203" s="3"/>
      <c r="D203" s="144"/>
      <c r="E203" s="128" t="s">
        <v>71</v>
      </c>
      <c r="F203" s="128"/>
      <c r="G203" s="128"/>
      <c r="H203" s="128"/>
      <c r="I203" s="128"/>
      <c r="J203" s="128"/>
      <c r="K203" s="128"/>
      <c r="L203" s="128"/>
      <c r="M203" s="128"/>
      <c r="N203" s="4" t="s">
        <v>277</v>
      </c>
      <c r="O203" s="9">
        <v>0</v>
      </c>
    </row>
    <row r="204" spans="1:16">
      <c r="A204" s="3"/>
      <c r="B204" s="3"/>
      <c r="C204" s="3"/>
      <c r="D204" s="143" t="s">
        <v>278</v>
      </c>
      <c r="E204" s="143"/>
      <c r="F204" s="143"/>
      <c r="G204" s="143"/>
      <c r="H204" s="143"/>
      <c r="I204" s="143"/>
      <c r="J204" s="143"/>
      <c r="K204" s="143"/>
      <c r="L204" s="143"/>
      <c r="M204" s="143"/>
      <c r="N204" s="143"/>
      <c r="O204" s="143"/>
    </row>
    <row r="205" spans="1:16" outlineLevel="1">
      <c r="A205" s="3"/>
      <c r="B205" s="3"/>
      <c r="C205" s="3"/>
      <c r="D205" s="144"/>
      <c r="E205" s="128" t="s">
        <v>74</v>
      </c>
      <c r="F205" s="128"/>
      <c r="G205" s="128"/>
      <c r="H205" s="128"/>
      <c r="I205" s="128"/>
      <c r="J205" s="128"/>
      <c r="K205" s="128"/>
      <c r="L205" s="128"/>
      <c r="M205" s="128"/>
      <c r="N205" s="4" t="s">
        <v>279</v>
      </c>
      <c r="O205" s="9">
        <v>0</v>
      </c>
    </row>
    <row r="206" spans="1:16" outlineLevel="1">
      <c r="A206" s="3"/>
      <c r="B206" s="3"/>
      <c r="C206" s="3"/>
      <c r="D206" s="144"/>
      <c r="E206" s="128" t="s">
        <v>280</v>
      </c>
      <c r="F206" s="128"/>
      <c r="G206" s="128"/>
      <c r="H206" s="128"/>
      <c r="I206" s="128"/>
      <c r="J206" s="128"/>
      <c r="K206" s="128"/>
      <c r="L206" s="128"/>
      <c r="M206" s="128"/>
      <c r="N206" s="4" t="s">
        <v>281</v>
      </c>
      <c r="O206" s="9">
        <v>0</v>
      </c>
    </row>
    <row r="207" spans="1:16">
      <c r="A207" s="3"/>
      <c r="B207" s="3"/>
      <c r="C207" s="3"/>
      <c r="D207" s="143" t="s">
        <v>282</v>
      </c>
      <c r="E207" s="143"/>
      <c r="F207" s="143"/>
      <c r="G207" s="143"/>
      <c r="H207" s="143"/>
      <c r="I207" s="143"/>
      <c r="J207" s="143"/>
      <c r="K207" s="143"/>
      <c r="L207" s="143"/>
      <c r="M207" s="143"/>
      <c r="N207" s="143"/>
      <c r="O207" s="143"/>
    </row>
    <row r="208" spans="1:16" outlineLevel="1">
      <c r="A208" s="3"/>
      <c r="B208" s="3"/>
      <c r="C208" s="3"/>
      <c r="D208" s="144"/>
      <c r="E208" s="128" t="s">
        <v>283</v>
      </c>
      <c r="F208" s="128"/>
      <c r="G208" s="128"/>
      <c r="H208" s="128"/>
      <c r="I208" s="128"/>
      <c r="J208" s="128"/>
      <c r="K208" s="128"/>
      <c r="L208" s="128"/>
      <c r="M208" s="128"/>
      <c r="N208" s="4" t="s">
        <v>284</v>
      </c>
      <c r="O208" s="9">
        <v>0</v>
      </c>
    </row>
    <row r="209" spans="1:16" outlineLevel="1">
      <c r="A209" s="3"/>
      <c r="B209" s="3"/>
      <c r="C209" s="3"/>
      <c r="D209" s="144"/>
      <c r="E209" s="128" t="s">
        <v>285</v>
      </c>
      <c r="F209" s="128"/>
      <c r="G209" s="128"/>
      <c r="H209" s="128"/>
      <c r="I209" s="128"/>
      <c r="J209" s="128"/>
      <c r="K209" s="128"/>
      <c r="L209" s="128"/>
      <c r="M209" s="128"/>
      <c r="N209" s="4" t="s">
        <v>286</v>
      </c>
      <c r="O209" s="9">
        <v>0</v>
      </c>
    </row>
    <row r="210" spans="1:16" outlineLevel="1">
      <c r="A210" s="3"/>
      <c r="B210" s="3"/>
      <c r="C210" s="3"/>
      <c r="D210" s="144"/>
      <c r="E210" s="138" t="s">
        <v>287</v>
      </c>
      <c r="F210" s="138"/>
      <c r="G210" s="138"/>
      <c r="H210" s="138"/>
      <c r="I210" s="138"/>
      <c r="J210" s="138"/>
      <c r="K210" s="138"/>
      <c r="L210" s="138"/>
      <c r="M210" s="138"/>
      <c r="N210" s="138"/>
      <c r="O210" s="138"/>
    </row>
    <row r="211" spans="1:16" outlineLevel="1">
      <c r="A211" s="3"/>
      <c r="B211" s="3"/>
      <c r="C211" s="3"/>
      <c r="D211" s="144"/>
      <c r="E211" s="144"/>
      <c r="F211" s="128" t="s">
        <v>82</v>
      </c>
      <c r="G211" s="128"/>
      <c r="H211" s="128"/>
      <c r="I211" s="128"/>
      <c r="J211" s="128"/>
      <c r="K211" s="128"/>
      <c r="L211" s="128"/>
      <c r="M211" s="128"/>
      <c r="N211" s="4" t="s">
        <v>288</v>
      </c>
      <c r="O211" s="9">
        <v>0</v>
      </c>
      <c r="P211" s="65">
        <f>O211</f>
        <v>0</v>
      </c>
    </row>
    <row r="212" spans="1:16" outlineLevel="1">
      <c r="A212" s="3"/>
      <c r="B212" s="3"/>
      <c r="C212" s="3"/>
      <c r="D212" s="144"/>
      <c r="E212" s="144"/>
      <c r="F212" s="128" t="s">
        <v>86</v>
      </c>
      <c r="G212" s="128"/>
      <c r="H212" s="128"/>
      <c r="I212" s="128"/>
      <c r="J212" s="128"/>
      <c r="K212" s="128"/>
      <c r="L212" s="128"/>
      <c r="M212" s="128"/>
      <c r="N212" s="4" t="s">
        <v>289</v>
      </c>
      <c r="O212" s="9">
        <v>0</v>
      </c>
    </row>
    <row r="213" spans="1:16" outlineLevel="1">
      <c r="A213" s="3"/>
      <c r="B213" s="3"/>
      <c r="C213" s="3"/>
      <c r="D213" s="144"/>
      <c r="E213" s="144"/>
      <c r="F213" s="128" t="s">
        <v>88</v>
      </c>
      <c r="G213" s="128"/>
      <c r="H213" s="128"/>
      <c r="I213" s="128"/>
      <c r="J213" s="128"/>
      <c r="K213" s="128"/>
      <c r="L213" s="128"/>
      <c r="M213" s="128"/>
      <c r="N213" s="4" t="s">
        <v>290</v>
      </c>
      <c r="O213" s="9">
        <v>0</v>
      </c>
    </row>
    <row r="214" spans="1:16">
      <c r="A214" s="3"/>
      <c r="B214" s="3"/>
      <c r="C214" s="3"/>
      <c r="D214" s="144" t="s">
        <v>291</v>
      </c>
      <c r="E214" s="144"/>
      <c r="F214" s="144"/>
      <c r="G214" s="144"/>
      <c r="H214" s="144"/>
      <c r="I214" s="144"/>
      <c r="J214" s="144"/>
      <c r="K214" s="144"/>
      <c r="L214" s="144"/>
      <c r="M214" s="144"/>
      <c r="N214" s="4" t="s">
        <v>292</v>
      </c>
      <c r="O214" s="9">
        <v>0</v>
      </c>
    </row>
    <row r="215" spans="1:16">
      <c r="A215" s="144"/>
      <c r="B215" s="144"/>
      <c r="C215" s="142" t="s">
        <v>293</v>
      </c>
      <c r="D215" s="142"/>
      <c r="E215" s="142"/>
      <c r="F215" s="142"/>
      <c r="G215" s="142"/>
      <c r="H215" s="142"/>
      <c r="I215" s="142"/>
      <c r="J215" s="142"/>
      <c r="K215" s="142"/>
      <c r="L215" s="142"/>
      <c r="M215" s="142"/>
      <c r="N215" s="6" t="s">
        <v>294</v>
      </c>
      <c r="O215" s="11">
        <v>0</v>
      </c>
      <c r="P215" s="65">
        <f>SUM(P101:P213)</f>
        <v>50000</v>
      </c>
    </row>
    <row r="216" spans="1:16">
      <c r="A216" s="144"/>
      <c r="B216" s="144"/>
      <c r="C216" s="138" t="s">
        <v>295</v>
      </c>
      <c r="D216" s="138"/>
      <c r="E216" s="138"/>
      <c r="F216" s="138"/>
      <c r="G216" s="138"/>
      <c r="H216" s="138"/>
      <c r="I216" s="138"/>
      <c r="J216" s="138"/>
      <c r="K216" s="138"/>
      <c r="L216" s="138"/>
      <c r="M216" s="138"/>
      <c r="N216" s="138"/>
      <c r="O216" s="138"/>
      <c r="P216" s="260">
        <f>O215-P215</f>
        <v>-50000</v>
      </c>
    </row>
    <row r="217" spans="1:16">
      <c r="A217" s="144"/>
      <c r="B217" s="144"/>
      <c r="C217" s="144"/>
      <c r="D217" s="128" t="s">
        <v>296</v>
      </c>
      <c r="E217" s="128"/>
      <c r="F217" s="128"/>
      <c r="G217" s="128"/>
      <c r="H217" s="128"/>
      <c r="I217" s="128"/>
      <c r="J217" s="128"/>
      <c r="K217" s="128"/>
      <c r="L217" s="128"/>
      <c r="M217" s="128"/>
      <c r="N217" s="4" t="s">
        <v>297</v>
      </c>
      <c r="O217" s="12">
        <v>0</v>
      </c>
    </row>
    <row r="218" spans="1:16">
      <c r="A218" s="144"/>
      <c r="B218" s="144"/>
      <c r="C218" s="144"/>
      <c r="D218" s="128" t="s">
        <v>298</v>
      </c>
      <c r="E218" s="128"/>
      <c r="F218" s="128"/>
      <c r="G218" s="128"/>
      <c r="H218" s="128"/>
      <c r="I218" s="128"/>
      <c r="J218" s="128"/>
      <c r="K218" s="128"/>
      <c r="L218" s="128"/>
      <c r="M218" s="128"/>
      <c r="N218" s="4" t="s">
        <v>299</v>
      </c>
      <c r="O218" s="12">
        <v>0</v>
      </c>
    </row>
    <row r="219" spans="1:16">
      <c r="A219" s="144"/>
      <c r="B219" s="144"/>
      <c r="C219" s="144"/>
      <c r="D219" s="128" t="s">
        <v>300</v>
      </c>
      <c r="E219" s="128"/>
      <c r="F219" s="128"/>
      <c r="G219" s="128"/>
      <c r="H219" s="128"/>
      <c r="I219" s="128"/>
      <c r="J219" s="128"/>
      <c r="K219" s="128"/>
      <c r="L219" s="128"/>
      <c r="M219" s="128"/>
      <c r="N219" s="4" t="s">
        <v>301</v>
      </c>
      <c r="O219" s="12">
        <v>0</v>
      </c>
    </row>
    <row r="220" spans="1:16">
      <c r="A220" s="144"/>
      <c r="B220" s="144"/>
      <c r="C220" s="144"/>
      <c r="D220" s="128" t="s">
        <v>302</v>
      </c>
      <c r="E220" s="128"/>
      <c r="F220" s="128"/>
      <c r="G220" s="128"/>
      <c r="H220" s="128"/>
      <c r="I220" s="128"/>
      <c r="J220" s="128"/>
      <c r="K220" s="128"/>
      <c r="L220" s="128"/>
      <c r="M220" s="128"/>
      <c r="N220" s="4" t="s">
        <v>303</v>
      </c>
      <c r="O220" s="12">
        <v>0</v>
      </c>
    </row>
    <row r="221" spans="1:16">
      <c r="A221" s="144"/>
      <c r="B221" s="144"/>
      <c r="C221" s="144"/>
      <c r="D221" s="128" t="s">
        <v>304</v>
      </c>
      <c r="E221" s="128"/>
      <c r="F221" s="128"/>
      <c r="G221" s="128"/>
      <c r="H221" s="128"/>
      <c r="I221" s="128"/>
      <c r="J221" s="128"/>
      <c r="K221" s="128"/>
      <c r="L221" s="128"/>
      <c r="M221" s="128"/>
      <c r="N221" s="4" t="s">
        <v>305</v>
      </c>
      <c r="O221" s="12">
        <v>0</v>
      </c>
    </row>
    <row r="222" spans="1:16">
      <c r="A222" s="144"/>
      <c r="B222" s="144"/>
      <c r="C222" s="144"/>
      <c r="D222" s="128" t="s">
        <v>306</v>
      </c>
      <c r="E222" s="128"/>
      <c r="F222" s="128"/>
      <c r="G222" s="128"/>
      <c r="H222" s="128"/>
      <c r="I222" s="128"/>
      <c r="J222" s="128"/>
      <c r="K222" s="128"/>
      <c r="L222" s="128"/>
      <c r="M222" s="128"/>
      <c r="N222" s="4" t="s">
        <v>307</v>
      </c>
      <c r="O222" s="12">
        <v>0</v>
      </c>
    </row>
    <row r="223" spans="1:16">
      <c r="A223" s="144"/>
      <c r="B223" s="144"/>
      <c r="C223" s="144"/>
      <c r="D223" s="128" t="s">
        <v>308</v>
      </c>
      <c r="E223" s="128"/>
      <c r="F223" s="128"/>
      <c r="G223" s="128"/>
      <c r="H223" s="128"/>
      <c r="I223" s="128"/>
      <c r="J223" s="128"/>
      <c r="K223" s="128"/>
      <c r="L223" s="128"/>
      <c r="M223" s="128"/>
      <c r="N223" s="4" t="s">
        <v>309</v>
      </c>
      <c r="O223" s="12">
        <v>0</v>
      </c>
    </row>
    <row r="224" spans="1:16">
      <c r="A224" s="144"/>
      <c r="B224" s="144"/>
      <c r="C224" s="144"/>
      <c r="D224" s="128" t="s">
        <v>310</v>
      </c>
      <c r="E224" s="128"/>
      <c r="F224" s="128"/>
      <c r="G224" s="128"/>
      <c r="H224" s="128"/>
      <c r="I224" s="128"/>
      <c r="J224" s="128"/>
      <c r="K224" s="128"/>
      <c r="L224" s="128"/>
      <c r="M224" s="128"/>
      <c r="N224" s="4" t="s">
        <v>311</v>
      </c>
      <c r="O224" s="12">
        <v>0</v>
      </c>
    </row>
    <row r="225" spans="1:15">
      <c r="A225" s="144"/>
      <c r="B225" s="144"/>
      <c r="C225" s="144"/>
      <c r="D225" s="128" t="s">
        <v>312</v>
      </c>
      <c r="E225" s="128"/>
      <c r="F225" s="128"/>
      <c r="G225" s="128"/>
      <c r="H225" s="128"/>
      <c r="I225" s="128"/>
      <c r="J225" s="128"/>
      <c r="K225" s="128"/>
      <c r="L225" s="128"/>
      <c r="M225" s="128"/>
      <c r="N225" s="4" t="s">
        <v>313</v>
      </c>
      <c r="O225" s="12">
        <v>0</v>
      </c>
    </row>
    <row r="226" spans="1:15">
      <c r="A226" s="144"/>
      <c r="B226" s="144"/>
      <c r="C226" s="144"/>
      <c r="D226" s="128" t="s">
        <v>314</v>
      </c>
      <c r="E226" s="128"/>
      <c r="F226" s="128"/>
      <c r="G226" s="128"/>
      <c r="H226" s="128"/>
      <c r="I226" s="128"/>
      <c r="J226" s="128"/>
      <c r="K226" s="128"/>
      <c r="L226" s="128"/>
      <c r="M226" s="128"/>
      <c r="N226" s="4" t="s">
        <v>315</v>
      </c>
      <c r="O226" s="12">
        <v>0</v>
      </c>
    </row>
    <row r="227" spans="1:15">
      <c r="A227" s="144"/>
      <c r="B227" s="144"/>
      <c r="C227" s="138" t="s">
        <v>316</v>
      </c>
      <c r="D227" s="138"/>
      <c r="E227" s="138"/>
      <c r="F227" s="138"/>
      <c r="G227" s="138"/>
      <c r="H227" s="138"/>
      <c r="I227" s="138"/>
      <c r="J227" s="138"/>
      <c r="K227" s="138"/>
      <c r="L227" s="138"/>
      <c r="M227" s="138"/>
      <c r="N227" s="138"/>
      <c r="O227" s="138"/>
    </row>
    <row r="228" spans="1:15">
      <c r="A228" s="144"/>
      <c r="B228" s="144"/>
      <c r="C228" s="144"/>
      <c r="D228" s="128" t="s">
        <v>317</v>
      </c>
      <c r="E228" s="128"/>
      <c r="F228" s="128"/>
      <c r="G228" s="128"/>
      <c r="H228" s="128"/>
      <c r="I228" s="128"/>
      <c r="J228" s="128"/>
      <c r="K228" s="128"/>
      <c r="L228" s="128"/>
      <c r="M228" s="128"/>
      <c r="N228" s="4" t="s">
        <v>318</v>
      </c>
      <c r="O228" s="12">
        <v>0</v>
      </c>
    </row>
    <row r="229" spans="1:15">
      <c r="A229" s="144"/>
      <c r="B229" s="144"/>
      <c r="C229" s="144"/>
      <c r="D229" s="128" t="s">
        <v>319</v>
      </c>
      <c r="E229" s="128"/>
      <c r="F229" s="128"/>
      <c r="G229" s="128"/>
      <c r="H229" s="128"/>
      <c r="I229" s="128"/>
      <c r="J229" s="128"/>
      <c r="K229" s="128"/>
      <c r="L229" s="128"/>
      <c r="M229" s="128"/>
      <c r="N229" s="4" t="s">
        <v>320</v>
      </c>
      <c r="O229" s="12">
        <v>0</v>
      </c>
    </row>
    <row r="230" spans="1:15">
      <c r="A230" s="144"/>
      <c r="B230" s="144"/>
      <c r="C230" s="144"/>
      <c r="D230" s="128" t="s">
        <v>321</v>
      </c>
      <c r="E230" s="128"/>
      <c r="F230" s="128"/>
      <c r="G230" s="128"/>
      <c r="H230" s="128"/>
      <c r="I230" s="128"/>
      <c r="J230" s="128"/>
      <c r="K230" s="128"/>
      <c r="L230" s="128"/>
      <c r="M230" s="128"/>
      <c r="N230" s="4" t="s">
        <v>322</v>
      </c>
      <c r="O230" s="12">
        <v>0</v>
      </c>
    </row>
    <row r="231" spans="1:15">
      <c r="A231" s="144"/>
      <c r="B231" s="144"/>
      <c r="C231" s="144"/>
      <c r="D231" s="128" t="s">
        <v>323</v>
      </c>
      <c r="E231" s="128"/>
      <c r="F231" s="128"/>
      <c r="G231" s="128"/>
      <c r="H231" s="128"/>
      <c r="I231" s="128"/>
      <c r="J231" s="128"/>
      <c r="K231" s="128"/>
      <c r="L231" s="128"/>
      <c r="M231" s="128"/>
      <c r="N231" s="4" t="s">
        <v>324</v>
      </c>
      <c r="O231" s="12">
        <v>0</v>
      </c>
    </row>
    <row r="232" spans="1:15">
      <c r="A232" s="144"/>
      <c r="B232" s="144"/>
      <c r="C232" s="128" t="s">
        <v>325</v>
      </c>
      <c r="D232" s="128"/>
      <c r="E232" s="128"/>
      <c r="F232" s="128"/>
      <c r="G232" s="128"/>
      <c r="H232" s="128"/>
      <c r="I232" s="128"/>
      <c r="J232" s="128"/>
      <c r="K232" s="128"/>
      <c r="L232" s="128"/>
      <c r="M232" s="128"/>
      <c r="N232" s="4" t="s">
        <v>326</v>
      </c>
      <c r="O232" s="12">
        <v>0</v>
      </c>
    </row>
    <row r="233" spans="1:15">
      <c r="A233" s="144"/>
      <c r="B233" s="144"/>
      <c r="C233" s="128" t="s">
        <v>327</v>
      </c>
      <c r="D233" s="128"/>
      <c r="E233" s="128"/>
      <c r="F233" s="128"/>
      <c r="G233" s="128"/>
      <c r="H233" s="128"/>
      <c r="I233" s="128"/>
      <c r="J233" s="128"/>
      <c r="K233" s="128"/>
      <c r="L233" s="128"/>
      <c r="M233" s="128"/>
      <c r="N233" s="4" t="s">
        <v>328</v>
      </c>
      <c r="O233" s="12">
        <v>0</v>
      </c>
    </row>
    <row r="234" spans="1:15">
      <c r="A234" s="144"/>
      <c r="B234" s="144"/>
      <c r="C234" s="128" t="s">
        <v>329</v>
      </c>
      <c r="D234" s="128"/>
      <c r="E234" s="128"/>
      <c r="F234" s="128"/>
      <c r="G234" s="128"/>
      <c r="H234" s="128"/>
      <c r="I234" s="128"/>
      <c r="J234" s="128"/>
      <c r="K234" s="128"/>
      <c r="L234" s="128"/>
      <c r="M234" s="128"/>
      <c r="N234" s="4" t="s">
        <v>330</v>
      </c>
      <c r="O234" s="12">
        <v>0</v>
      </c>
    </row>
    <row r="235" spans="1:15">
      <c r="A235" s="3"/>
      <c r="B235" s="142" t="s">
        <v>331</v>
      </c>
      <c r="C235" s="142"/>
      <c r="D235" s="142"/>
      <c r="E235" s="142"/>
      <c r="F235" s="142"/>
      <c r="G235" s="142"/>
      <c r="H235" s="142"/>
      <c r="I235" s="142"/>
      <c r="J235" s="142"/>
      <c r="K235" s="142"/>
      <c r="L235" s="142"/>
      <c r="M235" s="142"/>
      <c r="N235" s="6" t="s">
        <v>332</v>
      </c>
      <c r="O235" s="11">
        <v>0</v>
      </c>
    </row>
    <row r="236" spans="1:15">
      <c r="A236" s="3"/>
      <c r="B236" s="138" t="s">
        <v>333</v>
      </c>
      <c r="C236" s="138"/>
      <c r="D236" s="138"/>
      <c r="E236" s="138"/>
      <c r="F236" s="138"/>
      <c r="G236" s="138"/>
      <c r="H236" s="138"/>
      <c r="I236" s="138"/>
      <c r="J236" s="138"/>
      <c r="K236" s="138"/>
      <c r="L236" s="138"/>
      <c r="M236" s="138"/>
      <c r="N236" s="138"/>
      <c r="O236" s="138"/>
    </row>
    <row r="237" spans="1:15">
      <c r="A237" s="3"/>
      <c r="B237" s="3"/>
      <c r="C237" s="143" t="s">
        <v>334</v>
      </c>
      <c r="D237" s="143"/>
      <c r="E237" s="143"/>
      <c r="F237" s="143"/>
      <c r="G237" s="143"/>
      <c r="H237" s="143"/>
      <c r="I237" s="143"/>
      <c r="J237" s="143"/>
      <c r="K237" s="143"/>
      <c r="L237" s="143"/>
      <c r="M237" s="143"/>
      <c r="N237" s="143"/>
      <c r="O237" s="143"/>
    </row>
    <row r="238" spans="1:15">
      <c r="A238" s="3"/>
      <c r="B238" s="3"/>
      <c r="C238" s="3"/>
      <c r="D238" s="143" t="s">
        <v>335</v>
      </c>
      <c r="E238" s="143"/>
      <c r="F238" s="143"/>
      <c r="G238" s="143"/>
      <c r="H238" s="143"/>
      <c r="I238" s="143"/>
      <c r="J238" s="143"/>
      <c r="K238" s="143"/>
      <c r="L238" s="143"/>
      <c r="M238" s="143"/>
      <c r="N238" s="143"/>
      <c r="O238" s="143"/>
    </row>
    <row r="239" spans="1:15" outlineLevel="1">
      <c r="A239" s="3"/>
      <c r="B239" s="3"/>
      <c r="C239" s="3"/>
      <c r="D239" s="3"/>
      <c r="E239" s="143" t="s">
        <v>336</v>
      </c>
      <c r="F239" s="143"/>
      <c r="G239" s="143"/>
      <c r="H239" s="143"/>
      <c r="I239" s="143"/>
      <c r="J239" s="143"/>
      <c r="K239" s="143"/>
      <c r="L239" s="143"/>
      <c r="M239" s="143"/>
      <c r="N239" s="143"/>
      <c r="O239" s="143"/>
    </row>
    <row r="240" spans="1:15" outlineLevel="1">
      <c r="A240" s="3"/>
      <c r="B240" s="3"/>
      <c r="C240" s="3"/>
      <c r="D240" s="3"/>
      <c r="E240" s="144"/>
      <c r="F240" s="138" t="s">
        <v>36</v>
      </c>
      <c r="G240" s="138"/>
      <c r="H240" s="138"/>
      <c r="I240" s="138"/>
      <c r="J240" s="138"/>
      <c r="K240" s="138"/>
      <c r="L240" s="138"/>
      <c r="M240" s="138"/>
      <c r="N240" s="138"/>
      <c r="O240" s="138"/>
    </row>
    <row r="241" spans="1:15" outlineLevel="1">
      <c r="A241" s="3"/>
      <c r="B241" s="3"/>
      <c r="C241" s="3"/>
      <c r="D241" s="3"/>
      <c r="E241" s="144"/>
      <c r="F241" s="3"/>
      <c r="G241" s="128" t="s">
        <v>38</v>
      </c>
      <c r="H241" s="128"/>
      <c r="I241" s="128"/>
      <c r="J241" s="128"/>
      <c r="K241" s="128"/>
      <c r="L241" s="128"/>
      <c r="M241" s="128"/>
      <c r="N241" s="4" t="s">
        <v>337</v>
      </c>
      <c r="O241" s="9">
        <v>0</v>
      </c>
    </row>
    <row r="242" spans="1:15" outlineLevel="1">
      <c r="A242" s="3"/>
      <c r="B242" s="3"/>
      <c r="C242" s="3"/>
      <c r="D242" s="3"/>
      <c r="E242" s="144"/>
      <c r="F242" s="3"/>
      <c r="G242" s="128" t="s">
        <v>40</v>
      </c>
      <c r="H242" s="128"/>
      <c r="I242" s="128"/>
      <c r="J242" s="128"/>
      <c r="K242" s="128"/>
      <c r="L242" s="128"/>
      <c r="M242" s="128"/>
      <c r="N242" s="4" t="s">
        <v>338</v>
      </c>
      <c r="O242" s="9">
        <v>0</v>
      </c>
    </row>
    <row r="243" spans="1:15" outlineLevel="1">
      <c r="A243" s="3"/>
      <c r="B243" s="3"/>
      <c r="C243" s="3"/>
      <c r="D243" s="3"/>
      <c r="E243" s="144"/>
      <c r="F243" s="138" t="s">
        <v>44</v>
      </c>
      <c r="G243" s="138"/>
      <c r="H243" s="138"/>
      <c r="I243" s="138"/>
      <c r="J243" s="138"/>
      <c r="K243" s="138"/>
      <c r="L243" s="138"/>
      <c r="M243" s="138"/>
      <c r="N243" s="138"/>
      <c r="O243" s="138"/>
    </row>
    <row r="244" spans="1:15" outlineLevel="1">
      <c r="A244" s="3"/>
      <c r="B244" s="3"/>
      <c r="C244" s="3"/>
      <c r="D244" s="3"/>
      <c r="E244" s="144"/>
      <c r="F244" s="3"/>
      <c r="G244" s="128" t="s">
        <v>38</v>
      </c>
      <c r="H244" s="128"/>
      <c r="I244" s="128"/>
      <c r="J244" s="128"/>
      <c r="K244" s="128"/>
      <c r="L244" s="128"/>
      <c r="M244" s="128"/>
      <c r="N244" s="4" t="s">
        <v>339</v>
      </c>
      <c r="O244" s="9">
        <v>0</v>
      </c>
    </row>
    <row r="245" spans="1:15" outlineLevel="1">
      <c r="A245" s="3"/>
      <c r="B245" s="3"/>
      <c r="C245" s="3"/>
      <c r="D245" s="3"/>
      <c r="E245" s="144"/>
      <c r="F245" s="3"/>
      <c r="G245" s="128" t="s">
        <v>40</v>
      </c>
      <c r="H245" s="128"/>
      <c r="I245" s="128"/>
      <c r="J245" s="128"/>
      <c r="K245" s="128"/>
      <c r="L245" s="128"/>
      <c r="M245" s="128"/>
      <c r="N245" s="4" t="s">
        <v>340</v>
      </c>
      <c r="O245" s="9">
        <v>0</v>
      </c>
    </row>
    <row r="246" spans="1:15" outlineLevel="1">
      <c r="A246" s="3"/>
      <c r="B246" s="3"/>
      <c r="C246" s="3"/>
      <c r="D246" s="3"/>
      <c r="E246" s="143" t="s">
        <v>341</v>
      </c>
      <c r="F246" s="143"/>
      <c r="G246" s="143"/>
      <c r="H246" s="143"/>
      <c r="I246" s="143"/>
      <c r="J246" s="143"/>
      <c r="K246" s="143"/>
      <c r="L246" s="143"/>
      <c r="M246" s="143"/>
      <c r="N246" s="143"/>
      <c r="O246" s="143"/>
    </row>
    <row r="247" spans="1:15" outlineLevel="1">
      <c r="A247" s="3"/>
      <c r="B247" s="3"/>
      <c r="C247" s="3"/>
      <c r="D247" s="3"/>
      <c r="E247" s="144"/>
      <c r="F247" s="138" t="s">
        <v>342</v>
      </c>
      <c r="G247" s="138"/>
      <c r="H247" s="138"/>
      <c r="I247" s="138"/>
      <c r="J247" s="138"/>
      <c r="K247" s="138"/>
      <c r="L247" s="138"/>
      <c r="M247" s="138"/>
      <c r="N247" s="138"/>
      <c r="O247" s="138"/>
    </row>
    <row r="248" spans="1:15" outlineLevel="1">
      <c r="A248" s="3"/>
      <c r="B248" s="3"/>
      <c r="C248" s="3"/>
      <c r="D248" s="3"/>
      <c r="E248" s="144"/>
      <c r="F248" s="144"/>
      <c r="G248" s="224" t="s">
        <v>38</v>
      </c>
      <c r="H248" s="128"/>
      <c r="I248" s="128"/>
      <c r="J248" s="128"/>
      <c r="K248" s="128"/>
      <c r="L248" s="128"/>
      <c r="M248" s="128"/>
      <c r="N248" s="4" t="s">
        <v>343</v>
      </c>
      <c r="O248" s="9">
        <v>0</v>
      </c>
    </row>
    <row r="249" spans="1:15" outlineLevel="1">
      <c r="A249" s="3"/>
      <c r="B249" s="3"/>
      <c r="C249" s="3"/>
      <c r="D249" s="3"/>
      <c r="E249" s="144"/>
      <c r="F249" s="144"/>
      <c r="G249" s="224" t="s">
        <v>40</v>
      </c>
      <c r="H249" s="128"/>
      <c r="I249" s="128"/>
      <c r="J249" s="128"/>
      <c r="K249" s="128"/>
      <c r="L249" s="128"/>
      <c r="M249" s="128"/>
      <c r="N249" s="4" t="s">
        <v>344</v>
      </c>
      <c r="O249" s="9">
        <v>0</v>
      </c>
    </row>
    <row r="250" spans="1:15" outlineLevel="1">
      <c r="A250" s="3"/>
      <c r="B250" s="3"/>
      <c r="C250" s="3"/>
      <c r="D250" s="3"/>
      <c r="E250" s="144"/>
      <c r="F250" s="138" t="s">
        <v>345</v>
      </c>
      <c r="G250" s="138"/>
      <c r="H250" s="138"/>
      <c r="I250" s="138"/>
      <c r="J250" s="138"/>
      <c r="K250" s="138"/>
      <c r="L250" s="138"/>
      <c r="M250" s="138"/>
      <c r="N250" s="138"/>
      <c r="O250" s="138"/>
    </row>
    <row r="251" spans="1:15" outlineLevel="1">
      <c r="A251" s="3"/>
      <c r="B251" s="3"/>
      <c r="C251" s="3"/>
      <c r="D251" s="3"/>
      <c r="E251" s="144"/>
      <c r="F251" s="144"/>
      <c r="G251" s="128" t="s">
        <v>53</v>
      </c>
      <c r="H251" s="128"/>
      <c r="I251" s="128"/>
      <c r="J251" s="128"/>
      <c r="K251" s="128"/>
      <c r="L251" s="128"/>
      <c r="M251" s="128"/>
      <c r="N251" s="4" t="s">
        <v>346</v>
      </c>
      <c r="O251" s="9">
        <v>0</v>
      </c>
    </row>
    <row r="252" spans="1:15" outlineLevel="1">
      <c r="A252" s="3"/>
      <c r="B252" s="3"/>
      <c r="C252" s="3"/>
      <c r="D252" s="3"/>
      <c r="E252" s="144"/>
      <c r="F252" s="144"/>
      <c r="G252" s="128" t="s">
        <v>55</v>
      </c>
      <c r="H252" s="128"/>
      <c r="I252" s="128"/>
      <c r="J252" s="128"/>
      <c r="K252" s="128"/>
      <c r="L252" s="128"/>
      <c r="M252" s="128"/>
      <c r="N252" s="4" t="s">
        <v>347</v>
      </c>
      <c r="O252" s="9">
        <v>0</v>
      </c>
    </row>
    <row r="253" spans="1:15" outlineLevel="1">
      <c r="A253" s="3"/>
      <c r="B253" s="3"/>
      <c r="C253" s="3"/>
      <c r="D253" s="3"/>
      <c r="E253" s="144"/>
      <c r="F253" s="138" t="s">
        <v>57</v>
      </c>
      <c r="G253" s="138"/>
      <c r="H253" s="138"/>
      <c r="I253" s="138"/>
      <c r="J253" s="138"/>
      <c r="K253" s="138"/>
      <c r="L253" s="138"/>
      <c r="M253" s="138"/>
      <c r="N253" s="138"/>
      <c r="O253" s="138"/>
    </row>
    <row r="254" spans="1:15" outlineLevel="1">
      <c r="A254" s="3"/>
      <c r="B254" s="3"/>
      <c r="C254" s="3"/>
      <c r="D254" s="3"/>
      <c r="E254" s="144"/>
      <c r="F254" s="144"/>
      <c r="G254" s="128" t="s">
        <v>38</v>
      </c>
      <c r="H254" s="128"/>
      <c r="I254" s="128"/>
      <c r="J254" s="128"/>
      <c r="K254" s="128"/>
      <c r="L254" s="128"/>
      <c r="M254" s="128"/>
      <c r="N254" s="4" t="s">
        <v>348</v>
      </c>
      <c r="O254" s="9">
        <v>0</v>
      </c>
    </row>
    <row r="255" spans="1:15" outlineLevel="1">
      <c r="A255" s="3"/>
      <c r="B255" s="3"/>
      <c r="C255" s="3"/>
      <c r="D255" s="3"/>
      <c r="E255" s="144"/>
      <c r="F255" s="144"/>
      <c r="G255" s="128" t="s">
        <v>40</v>
      </c>
      <c r="H255" s="128"/>
      <c r="I255" s="128"/>
      <c r="J255" s="128"/>
      <c r="K255" s="128"/>
      <c r="L255" s="128"/>
      <c r="M255" s="128"/>
      <c r="N255" s="4" t="s">
        <v>349</v>
      </c>
      <c r="O255" s="9">
        <v>0</v>
      </c>
    </row>
    <row r="256" spans="1:15" outlineLevel="1">
      <c r="A256" s="3"/>
      <c r="B256" s="3"/>
      <c r="C256" s="3"/>
      <c r="D256" s="3"/>
      <c r="E256" s="144"/>
      <c r="F256" s="138" t="s">
        <v>62</v>
      </c>
      <c r="G256" s="138"/>
      <c r="H256" s="138"/>
      <c r="I256" s="138"/>
      <c r="J256" s="138"/>
      <c r="K256" s="138"/>
      <c r="L256" s="138"/>
      <c r="M256" s="138"/>
      <c r="N256" s="138"/>
      <c r="O256" s="138"/>
    </row>
    <row r="257" spans="1:15" outlineLevel="1">
      <c r="A257" s="3"/>
      <c r="B257" s="3"/>
      <c r="C257" s="3"/>
      <c r="D257" s="3"/>
      <c r="E257" s="144"/>
      <c r="F257" s="144"/>
      <c r="G257" s="128" t="s">
        <v>38</v>
      </c>
      <c r="H257" s="128"/>
      <c r="I257" s="128"/>
      <c r="J257" s="128"/>
      <c r="K257" s="128"/>
      <c r="L257" s="128"/>
      <c r="M257" s="128"/>
      <c r="N257" s="4" t="s">
        <v>350</v>
      </c>
      <c r="O257" s="9">
        <v>0</v>
      </c>
    </row>
    <row r="258" spans="1:15" outlineLevel="1">
      <c r="A258" s="3"/>
      <c r="B258" s="3"/>
      <c r="C258" s="3"/>
      <c r="D258" s="3"/>
      <c r="E258" s="144"/>
      <c r="F258" s="144"/>
      <c r="G258" s="128" t="s">
        <v>40</v>
      </c>
      <c r="H258" s="128"/>
      <c r="I258" s="128"/>
      <c r="J258" s="128"/>
      <c r="K258" s="128"/>
      <c r="L258" s="128"/>
      <c r="M258" s="128"/>
      <c r="N258" s="4" t="s">
        <v>351</v>
      </c>
      <c r="O258" s="9">
        <v>0</v>
      </c>
    </row>
    <row r="259" spans="1:15">
      <c r="A259" s="3"/>
      <c r="B259" s="3"/>
      <c r="C259" s="3"/>
      <c r="D259" s="143" t="s">
        <v>352</v>
      </c>
      <c r="E259" s="143"/>
      <c r="F259" s="143"/>
      <c r="G259" s="143"/>
      <c r="H259" s="143"/>
      <c r="I259" s="143"/>
      <c r="J259" s="143"/>
      <c r="K259" s="143"/>
      <c r="L259" s="143"/>
      <c r="M259" s="143"/>
      <c r="N259" s="143"/>
      <c r="O259" s="143"/>
    </row>
    <row r="260" spans="1:15" outlineLevel="1">
      <c r="A260" s="3"/>
      <c r="B260" s="3"/>
      <c r="C260" s="3"/>
      <c r="D260" s="144"/>
      <c r="E260" s="138" t="s">
        <v>36</v>
      </c>
      <c r="F260" s="138"/>
      <c r="G260" s="138"/>
      <c r="H260" s="138"/>
      <c r="I260" s="138"/>
      <c r="J260" s="138"/>
      <c r="K260" s="138"/>
      <c r="L260" s="138"/>
      <c r="M260" s="138"/>
      <c r="N260" s="138"/>
      <c r="O260" s="138"/>
    </row>
    <row r="261" spans="1:15" outlineLevel="1">
      <c r="A261" s="3"/>
      <c r="B261" s="3"/>
      <c r="C261" s="3"/>
      <c r="D261" s="144"/>
      <c r="E261" s="144"/>
      <c r="F261" s="128" t="s">
        <v>38</v>
      </c>
      <c r="G261" s="128"/>
      <c r="H261" s="128"/>
      <c r="I261" s="128"/>
      <c r="J261" s="128"/>
      <c r="K261" s="128"/>
      <c r="L261" s="128"/>
      <c r="M261" s="128"/>
      <c r="N261" s="4" t="s">
        <v>353</v>
      </c>
      <c r="O261" s="9">
        <v>0</v>
      </c>
    </row>
    <row r="262" spans="1:15" outlineLevel="1">
      <c r="A262" s="3"/>
      <c r="B262" s="3"/>
      <c r="C262" s="3"/>
      <c r="D262" s="144"/>
      <c r="E262" s="144"/>
      <c r="F262" s="128" t="s">
        <v>40</v>
      </c>
      <c r="G262" s="128"/>
      <c r="H262" s="128"/>
      <c r="I262" s="128"/>
      <c r="J262" s="128"/>
      <c r="K262" s="128"/>
      <c r="L262" s="128"/>
      <c r="M262" s="128"/>
      <c r="N262" s="4" t="s">
        <v>354</v>
      </c>
      <c r="O262" s="9">
        <v>0</v>
      </c>
    </row>
    <row r="263" spans="1:15" outlineLevel="1">
      <c r="A263" s="3"/>
      <c r="B263" s="3"/>
      <c r="C263" s="3"/>
      <c r="D263" s="144"/>
      <c r="E263" s="138" t="s">
        <v>44</v>
      </c>
      <c r="F263" s="138"/>
      <c r="G263" s="138"/>
      <c r="H263" s="138"/>
      <c r="I263" s="138"/>
      <c r="J263" s="138"/>
      <c r="K263" s="138"/>
      <c r="L263" s="138"/>
      <c r="M263" s="138"/>
      <c r="N263" s="138"/>
      <c r="O263" s="138"/>
    </row>
    <row r="264" spans="1:15" outlineLevel="1">
      <c r="A264" s="3"/>
      <c r="B264" s="3"/>
      <c r="C264" s="3"/>
      <c r="D264" s="144"/>
      <c r="E264" s="144"/>
      <c r="F264" s="128" t="s">
        <v>38</v>
      </c>
      <c r="G264" s="128"/>
      <c r="H264" s="128"/>
      <c r="I264" s="128"/>
      <c r="J264" s="128"/>
      <c r="K264" s="128"/>
      <c r="L264" s="128"/>
      <c r="M264" s="128"/>
      <c r="N264" s="4" t="s">
        <v>355</v>
      </c>
      <c r="O264" s="9">
        <v>0</v>
      </c>
    </row>
    <row r="265" spans="1:15" outlineLevel="1">
      <c r="A265" s="3"/>
      <c r="B265" s="3"/>
      <c r="C265" s="3"/>
      <c r="D265" s="144"/>
      <c r="E265" s="144"/>
      <c r="F265" s="128" t="s">
        <v>40</v>
      </c>
      <c r="G265" s="128"/>
      <c r="H265" s="128"/>
      <c r="I265" s="128"/>
      <c r="J265" s="128"/>
      <c r="K265" s="128"/>
      <c r="L265" s="128"/>
      <c r="M265" s="128"/>
      <c r="N265" s="4" t="s">
        <v>356</v>
      </c>
      <c r="O265" s="9">
        <v>0</v>
      </c>
    </row>
    <row r="266" spans="1:15" outlineLevel="1">
      <c r="A266" s="3"/>
      <c r="B266" s="3"/>
      <c r="C266" s="3"/>
      <c r="D266" s="144" t="s">
        <v>357</v>
      </c>
      <c r="E266" s="144"/>
      <c r="F266" s="144"/>
      <c r="G266" s="144"/>
      <c r="H266" s="144"/>
      <c r="I266" s="144"/>
      <c r="J266" s="144"/>
      <c r="K266" s="144"/>
      <c r="L266" s="144"/>
      <c r="M266" s="144"/>
      <c r="N266" s="4" t="s">
        <v>358</v>
      </c>
      <c r="O266" s="9">
        <v>0</v>
      </c>
    </row>
    <row r="267" spans="1:15" outlineLevel="1">
      <c r="A267" s="3"/>
      <c r="B267" s="3"/>
      <c r="C267" s="3"/>
      <c r="D267" s="144" t="s">
        <v>359</v>
      </c>
      <c r="E267" s="144"/>
      <c r="F267" s="144"/>
      <c r="G267" s="144"/>
      <c r="H267" s="144"/>
      <c r="I267" s="144"/>
      <c r="J267" s="144"/>
      <c r="K267" s="144"/>
      <c r="L267" s="144"/>
      <c r="M267" s="144"/>
      <c r="N267" s="4" t="s">
        <v>360</v>
      </c>
      <c r="O267" s="9">
        <v>0</v>
      </c>
    </row>
    <row r="268" spans="1:15">
      <c r="A268" s="3"/>
      <c r="B268" s="3"/>
      <c r="C268" s="3"/>
      <c r="D268" s="143" t="s">
        <v>361</v>
      </c>
      <c r="E268" s="143"/>
      <c r="F268" s="143"/>
      <c r="G268" s="143"/>
      <c r="H268" s="143"/>
      <c r="I268" s="143"/>
      <c r="J268" s="143"/>
      <c r="K268" s="143"/>
      <c r="L268" s="143"/>
      <c r="M268" s="143"/>
      <c r="N268" s="143"/>
      <c r="O268" s="143"/>
    </row>
    <row r="269" spans="1:15" outlineLevel="1">
      <c r="A269" s="3"/>
      <c r="B269" s="3"/>
      <c r="C269" s="3"/>
      <c r="D269" s="144"/>
      <c r="E269" s="128" t="s">
        <v>67</v>
      </c>
      <c r="F269" s="128"/>
      <c r="G269" s="128"/>
      <c r="H269" s="128"/>
      <c r="I269" s="128"/>
      <c r="J269" s="128"/>
      <c r="K269" s="128"/>
      <c r="L269" s="128"/>
      <c r="M269" s="128"/>
      <c r="N269" s="4" t="s">
        <v>362</v>
      </c>
      <c r="O269" s="9">
        <v>0</v>
      </c>
    </row>
    <row r="270" spans="1:15" outlineLevel="1">
      <c r="A270" s="3"/>
      <c r="B270" s="3"/>
      <c r="C270" s="3"/>
      <c r="D270" s="144"/>
      <c r="E270" s="128" t="s">
        <v>71</v>
      </c>
      <c r="F270" s="128"/>
      <c r="G270" s="128"/>
      <c r="H270" s="128"/>
      <c r="I270" s="128"/>
      <c r="J270" s="128"/>
      <c r="K270" s="128"/>
      <c r="L270" s="128"/>
      <c r="M270" s="128"/>
      <c r="N270" s="4" t="s">
        <v>363</v>
      </c>
      <c r="O270" s="9">
        <v>0</v>
      </c>
    </row>
    <row r="271" spans="1:15" outlineLevel="1">
      <c r="A271" s="3"/>
      <c r="B271" s="3"/>
      <c r="C271" s="3"/>
      <c r="D271" s="144" t="s">
        <v>364</v>
      </c>
      <c r="E271" s="144"/>
      <c r="F271" s="144"/>
      <c r="G271" s="144"/>
      <c r="H271" s="144"/>
      <c r="I271" s="144"/>
      <c r="J271" s="144"/>
      <c r="K271" s="144"/>
      <c r="L271" s="144"/>
      <c r="M271" s="144"/>
      <c r="N271" s="4" t="s">
        <v>365</v>
      </c>
      <c r="O271" s="9">
        <v>0</v>
      </c>
    </row>
    <row r="272" spans="1:15" outlineLevel="1">
      <c r="A272" s="3"/>
      <c r="B272" s="3"/>
      <c r="C272" s="3"/>
      <c r="D272" s="144" t="s">
        <v>366</v>
      </c>
      <c r="E272" s="144"/>
      <c r="F272" s="144"/>
      <c r="G272" s="144"/>
      <c r="H272" s="144"/>
      <c r="I272" s="144"/>
      <c r="J272" s="144"/>
      <c r="K272" s="144"/>
      <c r="L272" s="144"/>
      <c r="M272" s="144"/>
      <c r="N272" s="4" t="s">
        <v>367</v>
      </c>
      <c r="O272" s="9">
        <v>0</v>
      </c>
    </row>
    <row r="273" spans="1:15">
      <c r="A273" s="3"/>
      <c r="B273" s="3"/>
      <c r="C273" s="3"/>
      <c r="D273" s="143" t="s">
        <v>368</v>
      </c>
      <c r="E273" s="143"/>
      <c r="F273" s="143"/>
      <c r="G273" s="143"/>
      <c r="H273" s="143"/>
      <c r="I273" s="143"/>
      <c r="J273" s="143"/>
      <c r="K273" s="143"/>
      <c r="L273" s="143"/>
      <c r="M273" s="143"/>
      <c r="N273" s="143"/>
      <c r="O273" s="143"/>
    </row>
    <row r="274" spans="1:15" outlineLevel="1">
      <c r="A274" s="3"/>
      <c r="B274" s="3"/>
      <c r="C274" s="3"/>
      <c r="D274" s="144"/>
      <c r="E274" s="128" t="s">
        <v>369</v>
      </c>
      <c r="F274" s="128"/>
      <c r="G274" s="128"/>
      <c r="H274" s="128"/>
      <c r="I274" s="128"/>
      <c r="J274" s="128"/>
      <c r="K274" s="128"/>
      <c r="L274" s="128"/>
      <c r="M274" s="128"/>
      <c r="N274" s="4" t="s">
        <v>370</v>
      </c>
      <c r="O274" s="9">
        <v>0</v>
      </c>
    </row>
    <row r="275" spans="1:15" outlineLevel="1">
      <c r="A275" s="3"/>
      <c r="B275" s="3"/>
      <c r="C275" s="3"/>
      <c r="D275" s="144"/>
      <c r="E275" s="128" t="s">
        <v>371</v>
      </c>
      <c r="F275" s="128"/>
      <c r="G275" s="128"/>
      <c r="H275" s="128"/>
      <c r="I275" s="128"/>
      <c r="J275" s="128"/>
      <c r="K275" s="128"/>
      <c r="L275" s="128"/>
      <c r="M275" s="128"/>
      <c r="N275" s="4" t="s">
        <v>372</v>
      </c>
      <c r="O275" s="9">
        <v>0</v>
      </c>
    </row>
    <row r="276" spans="1:15" outlineLevel="1">
      <c r="A276" s="3"/>
      <c r="B276" s="3"/>
      <c r="C276" s="3"/>
      <c r="D276" s="144"/>
      <c r="E276" s="128" t="s">
        <v>373</v>
      </c>
      <c r="F276" s="128"/>
      <c r="G276" s="128"/>
      <c r="H276" s="128"/>
      <c r="I276" s="128"/>
      <c r="J276" s="128"/>
      <c r="K276" s="128"/>
      <c r="L276" s="128"/>
      <c r="M276" s="128"/>
      <c r="N276" s="4" t="s">
        <v>374</v>
      </c>
      <c r="O276" s="9">
        <v>0</v>
      </c>
    </row>
    <row r="277" spans="1:15" outlineLevel="1">
      <c r="A277" s="3"/>
      <c r="B277" s="3"/>
      <c r="C277" s="3"/>
      <c r="D277" s="144"/>
      <c r="E277" s="128" t="s">
        <v>375</v>
      </c>
      <c r="F277" s="128"/>
      <c r="G277" s="128"/>
      <c r="H277" s="128"/>
      <c r="I277" s="128"/>
      <c r="J277" s="128"/>
      <c r="K277" s="128"/>
      <c r="L277" s="128"/>
      <c r="M277" s="128"/>
      <c r="N277" s="4" t="s">
        <v>376</v>
      </c>
      <c r="O277" s="9">
        <v>0</v>
      </c>
    </row>
    <row r="278" spans="1:15">
      <c r="A278" s="3"/>
      <c r="B278" s="3"/>
      <c r="C278" s="3"/>
      <c r="D278" s="143" t="s">
        <v>377</v>
      </c>
      <c r="E278" s="143"/>
      <c r="F278" s="143"/>
      <c r="G278" s="143"/>
      <c r="H278" s="143"/>
      <c r="I278" s="143"/>
      <c r="J278" s="143"/>
      <c r="K278" s="143"/>
      <c r="L278" s="143"/>
      <c r="M278" s="143"/>
      <c r="N278" s="143"/>
      <c r="O278" s="143"/>
    </row>
    <row r="279" spans="1:15" outlineLevel="1">
      <c r="A279" s="3"/>
      <c r="B279" s="3"/>
      <c r="C279" s="3"/>
      <c r="D279" s="3"/>
      <c r="E279" s="128" t="s">
        <v>378</v>
      </c>
      <c r="F279" s="128"/>
      <c r="G279" s="128"/>
      <c r="H279" s="128"/>
      <c r="I279" s="128"/>
      <c r="J279" s="128"/>
      <c r="K279" s="128"/>
      <c r="L279" s="128"/>
      <c r="M279" s="128"/>
      <c r="N279" s="4" t="s">
        <v>379</v>
      </c>
      <c r="O279" s="9">
        <v>0</v>
      </c>
    </row>
    <row r="280" spans="1:15" outlineLevel="1">
      <c r="A280" s="3"/>
      <c r="B280" s="3"/>
      <c r="C280" s="3"/>
      <c r="D280" s="3"/>
      <c r="E280" s="128" t="s">
        <v>380</v>
      </c>
      <c r="F280" s="128"/>
      <c r="G280" s="128"/>
      <c r="H280" s="128"/>
      <c r="I280" s="128"/>
      <c r="J280" s="128"/>
      <c r="K280" s="128"/>
      <c r="L280" s="128"/>
      <c r="M280" s="128"/>
      <c r="N280" s="4" t="s">
        <v>381</v>
      </c>
      <c r="O280" s="9">
        <v>0</v>
      </c>
    </row>
    <row r="281" spans="1:15" outlineLevel="1">
      <c r="A281" s="3"/>
      <c r="B281" s="3"/>
      <c r="C281" s="3"/>
      <c r="D281" s="3"/>
      <c r="E281" s="128" t="s">
        <v>382</v>
      </c>
      <c r="F281" s="128"/>
      <c r="G281" s="128"/>
      <c r="H281" s="128"/>
      <c r="I281" s="128"/>
      <c r="J281" s="128"/>
      <c r="K281" s="128"/>
      <c r="L281" s="128"/>
      <c r="M281" s="128"/>
      <c r="N281" s="4" t="s">
        <v>383</v>
      </c>
      <c r="O281" s="9">
        <v>0</v>
      </c>
    </row>
    <row r="282" spans="1:15" outlineLevel="1">
      <c r="A282" s="3"/>
      <c r="B282" s="3"/>
      <c r="C282" s="3"/>
      <c r="D282" s="3"/>
      <c r="E282" s="128" t="s">
        <v>384</v>
      </c>
      <c r="F282" s="128"/>
      <c r="G282" s="128"/>
      <c r="H282" s="128"/>
      <c r="I282" s="128"/>
      <c r="J282" s="128"/>
      <c r="K282" s="128"/>
      <c r="L282" s="128"/>
      <c r="M282" s="128"/>
      <c r="N282" s="4" t="s">
        <v>385</v>
      </c>
      <c r="O282" s="9">
        <v>0</v>
      </c>
    </row>
    <row r="283" spans="1:15" outlineLevel="1">
      <c r="A283" s="3"/>
      <c r="B283" s="3"/>
      <c r="C283" s="3"/>
      <c r="D283" s="3"/>
      <c r="E283" s="128" t="s">
        <v>386</v>
      </c>
      <c r="F283" s="128"/>
      <c r="G283" s="128"/>
      <c r="H283" s="128"/>
      <c r="I283" s="128"/>
      <c r="J283" s="128"/>
      <c r="K283" s="128"/>
      <c r="L283" s="128"/>
      <c r="M283" s="128"/>
      <c r="N283" s="4" t="s">
        <v>387</v>
      </c>
      <c r="O283" s="9">
        <v>0</v>
      </c>
    </row>
    <row r="284" spans="1:15" outlineLevel="1">
      <c r="A284" s="3"/>
      <c r="B284" s="3"/>
      <c r="C284" s="3"/>
      <c r="D284" s="3"/>
      <c r="E284" s="128" t="s">
        <v>388</v>
      </c>
      <c r="F284" s="128"/>
      <c r="G284" s="128"/>
      <c r="H284" s="128"/>
      <c r="I284" s="128"/>
      <c r="J284" s="128"/>
      <c r="K284" s="128"/>
      <c r="L284" s="128"/>
      <c r="M284" s="128"/>
      <c r="N284" s="4" t="s">
        <v>389</v>
      </c>
      <c r="O284" s="9">
        <v>0</v>
      </c>
    </row>
    <row r="285" spans="1:15" outlineLevel="1">
      <c r="A285" s="3"/>
      <c r="B285" s="3"/>
      <c r="C285" s="3"/>
      <c r="D285" s="3"/>
      <c r="E285" s="128" t="s">
        <v>390</v>
      </c>
      <c r="F285" s="128"/>
      <c r="G285" s="128"/>
      <c r="H285" s="128"/>
      <c r="I285" s="128"/>
      <c r="J285" s="128"/>
      <c r="K285" s="128"/>
      <c r="L285" s="128"/>
      <c r="M285" s="128"/>
      <c r="N285" s="4" t="s">
        <v>391</v>
      </c>
      <c r="O285" s="9">
        <v>0</v>
      </c>
    </row>
    <row r="286" spans="1:15" outlineLevel="1">
      <c r="A286" s="3"/>
      <c r="B286" s="3"/>
      <c r="C286" s="3"/>
      <c r="D286" s="3"/>
      <c r="E286" s="128" t="s">
        <v>392</v>
      </c>
      <c r="F286" s="128"/>
      <c r="G286" s="128"/>
      <c r="H286" s="128"/>
      <c r="I286" s="128"/>
      <c r="J286" s="128"/>
      <c r="K286" s="128"/>
      <c r="L286" s="128"/>
      <c r="M286" s="128"/>
      <c r="N286" s="4" t="s">
        <v>393</v>
      </c>
      <c r="O286" s="9">
        <v>0</v>
      </c>
    </row>
    <row r="287" spans="1:15">
      <c r="A287" s="3"/>
      <c r="B287" s="3"/>
      <c r="C287" s="3"/>
      <c r="D287" s="143" t="s">
        <v>394</v>
      </c>
      <c r="E287" s="143"/>
      <c r="F287" s="143"/>
      <c r="G287" s="143"/>
      <c r="H287" s="143"/>
      <c r="I287" s="143"/>
      <c r="J287" s="143"/>
      <c r="K287" s="143"/>
      <c r="L287" s="143"/>
      <c r="M287" s="143"/>
      <c r="N287" s="143"/>
      <c r="O287" s="143"/>
    </row>
    <row r="288" spans="1:15" outlineLevel="1">
      <c r="A288" s="3"/>
      <c r="B288" s="3"/>
      <c r="C288" s="3"/>
      <c r="D288" s="144"/>
      <c r="E288" s="128" t="s">
        <v>395</v>
      </c>
      <c r="F288" s="128"/>
      <c r="G288" s="128"/>
      <c r="H288" s="128"/>
      <c r="I288" s="128"/>
      <c r="J288" s="128"/>
      <c r="K288" s="128"/>
      <c r="L288" s="128"/>
      <c r="M288" s="128"/>
      <c r="N288" s="4" t="s">
        <v>396</v>
      </c>
      <c r="O288" s="9">
        <v>0</v>
      </c>
    </row>
    <row r="289" spans="1:15" outlineLevel="1">
      <c r="A289" s="3"/>
      <c r="B289" s="3"/>
      <c r="C289" s="3"/>
      <c r="D289" s="144"/>
      <c r="E289" s="128" t="s">
        <v>397</v>
      </c>
      <c r="F289" s="128"/>
      <c r="G289" s="128"/>
      <c r="H289" s="128"/>
      <c r="I289" s="128"/>
      <c r="J289" s="128"/>
      <c r="K289" s="128"/>
      <c r="L289" s="128"/>
      <c r="M289" s="128"/>
      <c r="N289" s="4" t="s">
        <v>398</v>
      </c>
      <c r="O289" s="9">
        <v>0</v>
      </c>
    </row>
    <row r="290" spans="1:15" outlineLevel="1">
      <c r="A290" s="3"/>
      <c r="B290" s="3"/>
      <c r="C290" s="3"/>
      <c r="D290" s="144"/>
      <c r="E290" s="128" t="s">
        <v>88</v>
      </c>
      <c r="F290" s="128"/>
      <c r="G290" s="128"/>
      <c r="H290" s="128"/>
      <c r="I290" s="128"/>
      <c r="J290" s="128"/>
      <c r="K290" s="128"/>
      <c r="L290" s="128"/>
      <c r="M290" s="128"/>
      <c r="N290" s="4" t="s">
        <v>399</v>
      </c>
      <c r="O290" s="9">
        <v>0</v>
      </c>
    </row>
    <row r="291" spans="1:15">
      <c r="A291" s="3"/>
      <c r="B291" s="3"/>
      <c r="C291" s="3"/>
      <c r="D291" s="143" t="s">
        <v>400</v>
      </c>
      <c r="E291" s="143"/>
      <c r="F291" s="143"/>
      <c r="G291" s="143"/>
      <c r="H291" s="143"/>
      <c r="I291" s="143"/>
      <c r="J291" s="143"/>
      <c r="K291" s="143"/>
      <c r="L291" s="143"/>
      <c r="M291" s="143"/>
      <c r="N291" s="143"/>
      <c r="O291" s="143"/>
    </row>
    <row r="292" spans="1:15" outlineLevel="1">
      <c r="A292" s="3"/>
      <c r="B292" s="3"/>
      <c r="C292" s="3"/>
      <c r="D292" s="144"/>
      <c r="E292" s="128" t="s">
        <v>401</v>
      </c>
      <c r="F292" s="128"/>
      <c r="G292" s="128"/>
      <c r="H292" s="128"/>
      <c r="I292" s="128"/>
      <c r="J292" s="128"/>
      <c r="K292" s="128"/>
      <c r="L292" s="128"/>
      <c r="M292" s="128"/>
      <c r="N292" s="4" t="s">
        <v>402</v>
      </c>
      <c r="O292" s="9">
        <v>0</v>
      </c>
    </row>
    <row r="293" spans="1:15" outlineLevel="1">
      <c r="A293" s="3"/>
      <c r="B293" s="3"/>
      <c r="C293" s="3"/>
      <c r="D293" s="144"/>
      <c r="E293" s="128" t="s">
        <v>88</v>
      </c>
      <c r="F293" s="128"/>
      <c r="G293" s="128"/>
      <c r="H293" s="128"/>
      <c r="I293" s="128"/>
      <c r="J293" s="128"/>
      <c r="K293" s="128"/>
      <c r="L293" s="128"/>
      <c r="M293" s="128"/>
      <c r="N293" s="4" t="s">
        <v>403</v>
      </c>
      <c r="O293" s="9">
        <v>0</v>
      </c>
    </row>
    <row r="294" spans="1:15">
      <c r="A294" s="3"/>
      <c r="B294" s="3"/>
      <c r="C294" s="142" t="s">
        <v>404</v>
      </c>
      <c r="D294" s="142"/>
      <c r="E294" s="142"/>
      <c r="F294" s="142"/>
      <c r="G294" s="142"/>
      <c r="H294" s="142"/>
      <c r="I294" s="142"/>
      <c r="J294" s="142"/>
      <c r="K294" s="142"/>
      <c r="L294" s="142"/>
      <c r="M294" s="142"/>
      <c r="N294" s="6" t="s">
        <v>405</v>
      </c>
      <c r="O294" s="11">
        <v>0</v>
      </c>
    </row>
    <row r="295" spans="1:15">
      <c r="A295" s="3"/>
      <c r="B295" s="3"/>
      <c r="C295" s="143" t="s">
        <v>406</v>
      </c>
      <c r="D295" s="143"/>
      <c r="E295" s="143"/>
      <c r="F295" s="143"/>
      <c r="G295" s="143"/>
      <c r="H295" s="143"/>
      <c r="I295" s="143"/>
      <c r="J295" s="143"/>
      <c r="K295" s="143"/>
      <c r="L295" s="143"/>
      <c r="M295" s="143"/>
      <c r="N295" s="143"/>
      <c r="O295" s="143"/>
    </row>
    <row r="296" spans="1:15">
      <c r="A296" s="3"/>
      <c r="B296" s="3"/>
      <c r="C296" s="3"/>
      <c r="D296" s="138" t="s">
        <v>407</v>
      </c>
      <c r="E296" s="138"/>
      <c r="F296" s="138"/>
      <c r="G296" s="138"/>
      <c r="H296" s="138"/>
      <c r="I296" s="138"/>
      <c r="J296" s="138"/>
      <c r="K296" s="138"/>
      <c r="L296" s="138"/>
      <c r="M296" s="138"/>
      <c r="N296" s="138"/>
      <c r="O296" s="138"/>
    </row>
    <row r="297" spans="1:15" outlineLevel="1">
      <c r="A297" s="3"/>
      <c r="B297" s="3"/>
      <c r="C297" s="3"/>
      <c r="D297" s="3"/>
      <c r="E297" s="143" t="s">
        <v>408</v>
      </c>
      <c r="F297" s="143"/>
      <c r="G297" s="143"/>
      <c r="H297" s="143"/>
      <c r="I297" s="143"/>
      <c r="J297" s="143"/>
      <c r="K297" s="143"/>
      <c r="L297" s="143"/>
      <c r="M297" s="143"/>
      <c r="N297" s="143"/>
      <c r="O297" s="143"/>
    </row>
    <row r="298" spans="1:15" outlineLevel="1">
      <c r="A298" s="3"/>
      <c r="B298" s="3"/>
      <c r="C298" s="3"/>
      <c r="D298" s="3"/>
      <c r="E298" s="144"/>
      <c r="F298" s="143" t="s">
        <v>36</v>
      </c>
      <c r="G298" s="143"/>
      <c r="H298" s="143"/>
      <c r="I298" s="143"/>
      <c r="J298" s="143"/>
      <c r="K298" s="143"/>
      <c r="L298" s="143"/>
      <c r="M298" s="143"/>
      <c r="N298" s="143"/>
      <c r="O298" s="143"/>
    </row>
    <row r="299" spans="1:15" outlineLevel="1">
      <c r="A299" s="3"/>
      <c r="B299" s="3"/>
      <c r="C299" s="3"/>
      <c r="D299" s="3"/>
      <c r="E299" s="144"/>
      <c r="F299" s="144"/>
      <c r="G299" s="128" t="s">
        <v>38</v>
      </c>
      <c r="H299" s="128"/>
      <c r="I299" s="128"/>
      <c r="J299" s="128"/>
      <c r="K299" s="128"/>
      <c r="L299" s="128"/>
      <c r="M299" s="128"/>
      <c r="N299" s="4" t="s">
        <v>409</v>
      </c>
      <c r="O299" s="9">
        <v>0</v>
      </c>
    </row>
    <row r="300" spans="1:15" outlineLevel="1">
      <c r="A300" s="3"/>
      <c r="B300" s="3"/>
      <c r="C300" s="3"/>
      <c r="D300" s="3"/>
      <c r="E300" s="144"/>
      <c r="F300" s="144"/>
      <c r="G300" s="128" t="s">
        <v>40</v>
      </c>
      <c r="H300" s="128"/>
      <c r="I300" s="128"/>
      <c r="J300" s="128"/>
      <c r="K300" s="128"/>
      <c r="L300" s="128"/>
      <c r="M300" s="128"/>
      <c r="N300" s="4" t="s">
        <v>410</v>
      </c>
      <c r="O300" s="9">
        <v>0</v>
      </c>
    </row>
    <row r="301" spans="1:15" outlineLevel="1">
      <c r="A301" s="3"/>
      <c r="B301" s="3"/>
      <c r="C301" s="3"/>
      <c r="D301" s="3"/>
      <c r="E301" s="144"/>
      <c r="F301" s="143" t="s">
        <v>44</v>
      </c>
      <c r="G301" s="143" t="s">
        <v>411</v>
      </c>
      <c r="H301" s="143"/>
      <c r="I301" s="143"/>
      <c r="J301" s="143"/>
      <c r="K301" s="143"/>
      <c r="L301" s="143"/>
      <c r="M301" s="143"/>
      <c r="N301" s="143"/>
      <c r="O301" s="143"/>
    </row>
    <row r="302" spans="1:15" outlineLevel="1">
      <c r="A302" s="3"/>
      <c r="B302" s="3"/>
      <c r="C302" s="3"/>
      <c r="D302" s="3"/>
      <c r="E302" s="144"/>
      <c r="F302" s="144"/>
      <c r="G302" s="128" t="s">
        <v>38</v>
      </c>
      <c r="H302" s="128"/>
      <c r="I302" s="128"/>
      <c r="J302" s="128"/>
      <c r="K302" s="128"/>
      <c r="L302" s="128"/>
      <c r="M302" s="128"/>
      <c r="N302" s="4" t="s">
        <v>412</v>
      </c>
      <c r="O302" s="9">
        <v>0</v>
      </c>
    </row>
    <row r="303" spans="1:15" outlineLevel="1">
      <c r="A303" s="3"/>
      <c r="B303" s="3"/>
      <c r="C303" s="3"/>
      <c r="D303" s="3"/>
      <c r="E303" s="144"/>
      <c r="F303" s="144"/>
      <c r="G303" s="128" t="s">
        <v>40</v>
      </c>
      <c r="H303" s="128"/>
      <c r="I303" s="128"/>
      <c r="J303" s="128"/>
      <c r="K303" s="128"/>
      <c r="L303" s="128"/>
      <c r="M303" s="128"/>
      <c r="N303" s="4" t="s">
        <v>413</v>
      </c>
      <c r="O303" s="9">
        <v>0</v>
      </c>
    </row>
    <row r="304" spans="1:15" outlineLevel="1">
      <c r="A304" s="3"/>
      <c r="B304" s="3"/>
      <c r="C304" s="3"/>
      <c r="D304" s="3"/>
      <c r="E304" s="143" t="s">
        <v>414</v>
      </c>
      <c r="F304" s="143"/>
      <c r="G304" s="143"/>
      <c r="H304" s="143"/>
      <c r="I304" s="143"/>
      <c r="J304" s="143"/>
      <c r="K304" s="143"/>
      <c r="L304" s="143"/>
      <c r="M304" s="143"/>
      <c r="N304" s="143"/>
      <c r="O304" s="143"/>
    </row>
    <row r="305" spans="1:15" outlineLevel="1">
      <c r="A305" s="3"/>
      <c r="B305" s="3"/>
      <c r="C305" s="3"/>
      <c r="D305" s="3"/>
      <c r="E305" s="144"/>
      <c r="F305" s="143" t="s">
        <v>415</v>
      </c>
      <c r="G305" s="143"/>
      <c r="H305" s="143"/>
      <c r="I305" s="143"/>
      <c r="J305" s="143"/>
      <c r="K305" s="143"/>
      <c r="L305" s="143"/>
      <c r="M305" s="143"/>
      <c r="N305" s="143"/>
      <c r="O305" s="143"/>
    </row>
    <row r="306" spans="1:15" outlineLevel="1">
      <c r="A306" s="3"/>
      <c r="B306" s="3"/>
      <c r="C306" s="3"/>
      <c r="D306" s="3"/>
      <c r="E306" s="144"/>
      <c r="F306" s="144"/>
      <c r="G306" s="128" t="s">
        <v>38</v>
      </c>
      <c r="H306" s="128"/>
      <c r="I306" s="128"/>
      <c r="J306" s="128"/>
      <c r="K306" s="128"/>
      <c r="L306" s="128"/>
      <c r="M306" s="128"/>
      <c r="N306" s="4" t="s">
        <v>416</v>
      </c>
      <c r="O306" s="9">
        <v>0</v>
      </c>
    </row>
    <row r="307" spans="1:15" outlineLevel="1">
      <c r="A307" s="3"/>
      <c r="B307" s="3"/>
      <c r="C307" s="3"/>
      <c r="D307" s="3"/>
      <c r="E307" s="144"/>
      <c r="F307" s="144"/>
      <c r="G307" s="128" t="s">
        <v>40</v>
      </c>
      <c r="H307" s="128"/>
      <c r="I307" s="128"/>
      <c r="J307" s="128"/>
      <c r="K307" s="128"/>
      <c r="L307" s="128"/>
      <c r="M307" s="128"/>
      <c r="N307" s="4" t="s">
        <v>417</v>
      </c>
      <c r="O307" s="9">
        <v>0</v>
      </c>
    </row>
    <row r="308" spans="1:15" outlineLevel="1">
      <c r="A308" s="3"/>
      <c r="B308" s="3"/>
      <c r="C308" s="3"/>
      <c r="D308" s="3"/>
      <c r="E308" s="144"/>
      <c r="F308" s="143" t="s">
        <v>57</v>
      </c>
      <c r="G308" s="143"/>
      <c r="H308" s="143"/>
      <c r="I308" s="143"/>
      <c r="J308" s="143"/>
      <c r="K308" s="143"/>
      <c r="L308" s="143"/>
      <c r="M308" s="143"/>
      <c r="N308" s="143"/>
      <c r="O308" s="143"/>
    </row>
    <row r="309" spans="1:15" outlineLevel="1">
      <c r="A309" s="3"/>
      <c r="B309" s="3"/>
      <c r="C309" s="3"/>
      <c r="D309" s="3"/>
      <c r="E309" s="144"/>
      <c r="F309" s="144"/>
      <c r="G309" s="128" t="s">
        <v>38</v>
      </c>
      <c r="H309" s="128"/>
      <c r="I309" s="128"/>
      <c r="J309" s="128"/>
      <c r="K309" s="128"/>
      <c r="L309" s="128"/>
      <c r="M309" s="128"/>
      <c r="N309" s="4" t="s">
        <v>418</v>
      </c>
      <c r="O309" s="9">
        <v>0</v>
      </c>
    </row>
    <row r="310" spans="1:15" outlineLevel="1">
      <c r="A310" s="3"/>
      <c r="B310" s="3"/>
      <c r="C310" s="3"/>
      <c r="D310" s="3"/>
      <c r="E310" s="144"/>
      <c r="F310" s="144"/>
      <c r="G310" s="128" t="s">
        <v>40</v>
      </c>
      <c r="H310" s="128"/>
      <c r="I310" s="128"/>
      <c r="J310" s="128"/>
      <c r="K310" s="128"/>
      <c r="L310" s="128"/>
      <c r="M310" s="128"/>
      <c r="N310" s="4" t="s">
        <v>419</v>
      </c>
      <c r="O310" s="9">
        <v>0</v>
      </c>
    </row>
    <row r="311" spans="1:15" outlineLevel="1">
      <c r="A311" s="3"/>
      <c r="B311" s="3"/>
      <c r="C311" s="3"/>
      <c r="D311" s="3"/>
      <c r="E311" s="144"/>
      <c r="F311" s="143" t="s">
        <v>62</v>
      </c>
      <c r="G311" s="143"/>
      <c r="H311" s="143"/>
      <c r="I311" s="143"/>
      <c r="J311" s="143"/>
      <c r="K311" s="143"/>
      <c r="L311" s="143"/>
      <c r="M311" s="143"/>
      <c r="N311" s="143"/>
      <c r="O311" s="143"/>
    </row>
    <row r="312" spans="1:15" outlineLevel="1">
      <c r="A312" s="3"/>
      <c r="B312" s="3"/>
      <c r="C312" s="3"/>
      <c r="D312" s="3"/>
      <c r="E312" s="144"/>
      <c r="F312" s="144"/>
      <c r="G312" s="128" t="s">
        <v>38</v>
      </c>
      <c r="H312" s="128"/>
      <c r="I312" s="128"/>
      <c r="J312" s="128"/>
      <c r="K312" s="128"/>
      <c r="L312" s="128"/>
      <c r="M312" s="128"/>
      <c r="N312" s="4" t="s">
        <v>420</v>
      </c>
      <c r="O312" s="9">
        <v>0</v>
      </c>
    </row>
    <row r="313" spans="1:15" outlineLevel="1">
      <c r="A313" s="3"/>
      <c r="B313" s="3"/>
      <c r="C313" s="3"/>
      <c r="D313" s="3"/>
      <c r="E313" s="144"/>
      <c r="F313" s="144"/>
      <c r="G313" s="128" t="s">
        <v>40</v>
      </c>
      <c r="H313" s="128"/>
      <c r="I313" s="128"/>
      <c r="J313" s="128"/>
      <c r="K313" s="128"/>
      <c r="L313" s="128"/>
      <c r="M313" s="128"/>
      <c r="N313" s="4" t="s">
        <v>421</v>
      </c>
      <c r="O313" s="9">
        <v>0</v>
      </c>
    </row>
    <row r="314" spans="1:15">
      <c r="A314" s="3"/>
      <c r="B314" s="3"/>
      <c r="C314" s="3"/>
      <c r="D314" s="143" t="s">
        <v>422</v>
      </c>
      <c r="E314" s="143"/>
      <c r="F314" s="143"/>
      <c r="G314" s="143"/>
      <c r="H314" s="143"/>
      <c r="I314" s="143"/>
      <c r="J314" s="143"/>
      <c r="K314" s="143"/>
      <c r="L314" s="143"/>
      <c r="M314" s="143"/>
      <c r="N314" s="143"/>
      <c r="O314" s="143"/>
    </row>
    <row r="315" spans="1:15" outlineLevel="1">
      <c r="A315" s="3"/>
      <c r="B315" s="3"/>
      <c r="C315" s="3"/>
      <c r="D315" s="144"/>
      <c r="E315" s="138" t="s">
        <v>36</v>
      </c>
      <c r="F315" s="138"/>
      <c r="G315" s="138"/>
      <c r="H315" s="138"/>
      <c r="I315" s="138"/>
      <c r="J315" s="138"/>
      <c r="K315" s="138"/>
      <c r="L315" s="138"/>
      <c r="M315" s="138"/>
      <c r="N315" s="138"/>
      <c r="O315" s="138"/>
    </row>
    <row r="316" spans="1:15" outlineLevel="1">
      <c r="A316" s="3"/>
      <c r="B316" s="3"/>
      <c r="C316" s="3"/>
      <c r="D316" s="144"/>
      <c r="E316" s="144"/>
      <c r="F316" s="128" t="s">
        <v>38</v>
      </c>
      <c r="G316" s="128"/>
      <c r="H316" s="128"/>
      <c r="I316" s="128"/>
      <c r="J316" s="128"/>
      <c r="K316" s="128"/>
      <c r="L316" s="128"/>
      <c r="M316" s="128"/>
      <c r="N316" s="4" t="s">
        <v>423</v>
      </c>
      <c r="O316" s="9">
        <v>0</v>
      </c>
    </row>
    <row r="317" spans="1:15" outlineLevel="1">
      <c r="A317" s="3"/>
      <c r="B317" s="3"/>
      <c r="C317" s="3"/>
      <c r="D317" s="144"/>
      <c r="E317" s="144"/>
      <c r="F317" s="128" t="s">
        <v>40</v>
      </c>
      <c r="G317" s="128"/>
      <c r="H317" s="128"/>
      <c r="I317" s="128"/>
      <c r="J317" s="128"/>
      <c r="K317" s="128"/>
      <c r="L317" s="128"/>
      <c r="M317" s="128"/>
      <c r="N317" s="4" t="s">
        <v>424</v>
      </c>
      <c r="O317" s="9">
        <v>0</v>
      </c>
    </row>
    <row r="318" spans="1:15" outlineLevel="1">
      <c r="A318" s="3"/>
      <c r="B318" s="3"/>
      <c r="C318" s="3"/>
      <c r="D318" s="144"/>
      <c r="E318" s="138" t="s">
        <v>44</v>
      </c>
      <c r="F318" s="138" t="s">
        <v>411</v>
      </c>
      <c r="G318" s="138"/>
      <c r="H318" s="138"/>
      <c r="I318" s="138"/>
      <c r="J318" s="138"/>
      <c r="K318" s="138"/>
      <c r="L318" s="138"/>
      <c r="M318" s="138"/>
      <c r="N318" s="138"/>
      <c r="O318" s="138"/>
    </row>
    <row r="319" spans="1:15" outlineLevel="1">
      <c r="A319" s="3"/>
      <c r="B319" s="3"/>
      <c r="C319" s="3"/>
      <c r="D319" s="144"/>
      <c r="E319" s="144"/>
      <c r="F319" s="128" t="s">
        <v>38</v>
      </c>
      <c r="G319" s="128"/>
      <c r="H319" s="128"/>
      <c r="I319" s="128"/>
      <c r="J319" s="128"/>
      <c r="K319" s="128"/>
      <c r="L319" s="128"/>
      <c r="M319" s="128"/>
      <c r="N319" s="4" t="s">
        <v>425</v>
      </c>
      <c r="O319" s="9">
        <v>0</v>
      </c>
    </row>
    <row r="320" spans="1:15" outlineLevel="1">
      <c r="A320" s="3"/>
      <c r="B320" s="3"/>
      <c r="C320" s="3"/>
      <c r="D320" s="144"/>
      <c r="E320" s="144"/>
      <c r="F320" s="128" t="s">
        <v>40</v>
      </c>
      <c r="G320" s="128"/>
      <c r="H320" s="128"/>
      <c r="I320" s="128"/>
      <c r="J320" s="128"/>
      <c r="K320" s="128"/>
      <c r="L320" s="128"/>
      <c r="M320" s="128"/>
      <c r="N320" s="4" t="s">
        <v>426</v>
      </c>
      <c r="O320" s="9">
        <v>0</v>
      </c>
    </row>
    <row r="321" spans="1:15">
      <c r="A321" s="3"/>
      <c r="B321" s="3"/>
      <c r="C321" s="3"/>
      <c r="D321" s="128" t="s">
        <v>427</v>
      </c>
      <c r="E321" s="128"/>
      <c r="F321" s="128"/>
      <c r="G321" s="128"/>
      <c r="H321" s="128"/>
      <c r="I321" s="128"/>
      <c r="J321" s="128"/>
      <c r="K321" s="128"/>
      <c r="L321" s="128"/>
      <c r="M321" s="128"/>
      <c r="N321" s="4" t="s">
        <v>428</v>
      </c>
      <c r="O321" s="9">
        <v>0</v>
      </c>
    </row>
    <row r="322" spans="1:15">
      <c r="A322" s="3"/>
      <c r="B322" s="3"/>
      <c r="C322" s="3"/>
      <c r="D322" s="128" t="s">
        <v>429</v>
      </c>
      <c r="E322" s="128" t="s">
        <v>411</v>
      </c>
      <c r="F322" s="128" t="s">
        <v>411</v>
      </c>
      <c r="G322" s="128"/>
      <c r="H322" s="128"/>
      <c r="I322" s="128"/>
      <c r="J322" s="128"/>
      <c r="K322" s="128"/>
      <c r="L322" s="128"/>
      <c r="M322" s="128"/>
      <c r="N322" s="4" t="s">
        <v>430</v>
      </c>
      <c r="O322" s="9">
        <v>0</v>
      </c>
    </row>
    <row r="323" spans="1:15">
      <c r="A323" s="3"/>
      <c r="B323" s="3"/>
      <c r="C323" s="3"/>
      <c r="D323" s="143" t="s">
        <v>431</v>
      </c>
      <c r="E323" s="143"/>
      <c r="F323" s="143"/>
      <c r="G323" s="143"/>
      <c r="H323" s="143"/>
      <c r="I323" s="143"/>
      <c r="J323" s="143"/>
      <c r="K323" s="143"/>
      <c r="L323" s="143"/>
      <c r="M323" s="143"/>
      <c r="N323" s="143"/>
      <c r="O323" s="143"/>
    </row>
    <row r="324" spans="1:15" outlineLevel="1">
      <c r="A324" s="3"/>
      <c r="B324" s="3"/>
      <c r="C324" s="3"/>
      <c r="D324" s="144"/>
      <c r="E324" s="128" t="s">
        <v>67</v>
      </c>
      <c r="F324" s="128"/>
      <c r="G324" s="128"/>
      <c r="H324" s="128"/>
      <c r="I324" s="128"/>
      <c r="J324" s="128"/>
      <c r="K324" s="128"/>
      <c r="L324" s="128"/>
      <c r="M324" s="128"/>
      <c r="N324" s="4" t="s">
        <v>432</v>
      </c>
      <c r="O324" s="9">
        <v>0</v>
      </c>
    </row>
    <row r="325" spans="1:15" outlineLevel="1">
      <c r="A325" s="3"/>
      <c r="B325" s="3"/>
      <c r="C325" s="3"/>
      <c r="D325" s="144"/>
      <c r="E325" s="128" t="s">
        <v>71</v>
      </c>
      <c r="F325" s="128" t="s">
        <v>411</v>
      </c>
      <c r="G325" s="128"/>
      <c r="H325" s="128"/>
      <c r="I325" s="128"/>
      <c r="J325" s="128"/>
      <c r="K325" s="128"/>
      <c r="L325" s="128"/>
      <c r="M325" s="128"/>
      <c r="N325" s="4" t="s">
        <v>433</v>
      </c>
      <c r="O325" s="9">
        <v>0</v>
      </c>
    </row>
    <row r="326" spans="1:15">
      <c r="A326" s="3"/>
      <c r="B326" s="3"/>
      <c r="C326" s="3"/>
      <c r="D326" s="128" t="s">
        <v>434</v>
      </c>
      <c r="E326" s="128"/>
      <c r="F326" s="128"/>
      <c r="G326" s="128"/>
      <c r="H326" s="128"/>
      <c r="I326" s="128"/>
      <c r="J326" s="128"/>
      <c r="K326" s="128"/>
      <c r="L326" s="128"/>
      <c r="M326" s="128"/>
      <c r="N326" s="4" t="s">
        <v>435</v>
      </c>
      <c r="O326" s="9">
        <v>0</v>
      </c>
    </row>
    <row r="327" spans="1:15">
      <c r="A327" s="3"/>
      <c r="B327" s="3"/>
      <c r="C327" s="3"/>
      <c r="D327" s="128" t="s">
        <v>436</v>
      </c>
      <c r="E327" s="128"/>
      <c r="F327" s="128"/>
      <c r="G327" s="128"/>
      <c r="H327" s="128"/>
      <c r="I327" s="128"/>
      <c r="J327" s="128"/>
      <c r="K327" s="128"/>
      <c r="L327" s="128"/>
      <c r="M327" s="128"/>
      <c r="N327" s="4" t="s">
        <v>437</v>
      </c>
      <c r="O327" s="9">
        <v>0</v>
      </c>
    </row>
    <row r="328" spans="1:15">
      <c r="A328" s="3"/>
      <c r="B328" s="3"/>
      <c r="C328" s="3"/>
      <c r="D328" s="143" t="s">
        <v>438</v>
      </c>
      <c r="E328" s="143" t="s">
        <v>411</v>
      </c>
      <c r="F328" s="143" t="s">
        <v>411</v>
      </c>
      <c r="G328" s="143"/>
      <c r="H328" s="143"/>
      <c r="I328" s="143"/>
      <c r="J328" s="143"/>
      <c r="K328" s="143"/>
      <c r="L328" s="143"/>
      <c r="M328" s="143"/>
      <c r="N328" s="143"/>
      <c r="O328" s="143"/>
    </row>
    <row r="329" spans="1:15" outlineLevel="1">
      <c r="A329" s="3"/>
      <c r="B329" s="3"/>
      <c r="C329" s="3"/>
      <c r="D329" s="144"/>
      <c r="E329" s="128" t="s">
        <v>373</v>
      </c>
      <c r="F329" s="128"/>
      <c r="G329" s="128"/>
      <c r="H329" s="128"/>
      <c r="I329" s="128"/>
      <c r="J329" s="128"/>
      <c r="K329" s="128"/>
      <c r="L329" s="128"/>
      <c r="M329" s="128"/>
      <c r="N329" s="4" t="s">
        <v>439</v>
      </c>
      <c r="O329" s="9">
        <v>0</v>
      </c>
    </row>
    <row r="330" spans="1:15" outlineLevel="1">
      <c r="A330" s="3"/>
      <c r="B330" s="3"/>
      <c r="C330" s="3"/>
      <c r="D330" s="144"/>
      <c r="E330" s="128" t="s">
        <v>440</v>
      </c>
      <c r="F330" s="128"/>
      <c r="G330" s="128"/>
      <c r="H330" s="128"/>
      <c r="I330" s="128"/>
      <c r="J330" s="128"/>
      <c r="K330" s="128"/>
      <c r="L330" s="128"/>
      <c r="M330" s="128"/>
      <c r="N330" s="4" t="s">
        <v>441</v>
      </c>
      <c r="O330" s="9">
        <v>0</v>
      </c>
    </row>
    <row r="331" spans="1:15" outlineLevel="1">
      <c r="A331" s="3"/>
      <c r="B331" s="3"/>
      <c r="C331" s="3"/>
      <c r="D331" s="144"/>
      <c r="E331" s="128" t="s">
        <v>442</v>
      </c>
      <c r="F331" s="128"/>
      <c r="G331" s="128"/>
      <c r="H331" s="128"/>
      <c r="I331" s="128"/>
      <c r="J331" s="128"/>
      <c r="K331" s="128"/>
      <c r="L331" s="128"/>
      <c r="M331" s="128"/>
      <c r="N331" s="4" t="s">
        <v>443</v>
      </c>
      <c r="O331" s="9">
        <v>0</v>
      </c>
    </row>
    <row r="332" spans="1:15">
      <c r="A332" s="3"/>
      <c r="B332" s="3"/>
      <c r="C332" s="3"/>
      <c r="D332" s="143" t="s">
        <v>444</v>
      </c>
      <c r="E332" s="143"/>
      <c r="F332" s="143"/>
      <c r="G332" s="143"/>
      <c r="H332" s="143"/>
      <c r="I332" s="143"/>
      <c r="J332" s="143"/>
      <c r="K332" s="143"/>
      <c r="L332" s="143"/>
      <c r="M332" s="143"/>
      <c r="N332" s="143"/>
      <c r="O332" s="143"/>
    </row>
    <row r="333" spans="1:15" outlineLevel="1">
      <c r="A333" s="3"/>
      <c r="B333" s="3"/>
      <c r="C333" s="3"/>
      <c r="D333" s="3"/>
      <c r="E333" s="128" t="s">
        <v>378</v>
      </c>
      <c r="F333" s="128"/>
      <c r="G333" s="128"/>
      <c r="H333" s="128"/>
      <c r="I333" s="128"/>
      <c r="J333" s="128"/>
      <c r="K333" s="128"/>
      <c r="L333" s="128"/>
      <c r="M333" s="128"/>
      <c r="N333" s="4" t="s">
        <v>445</v>
      </c>
      <c r="O333" s="9">
        <v>0</v>
      </c>
    </row>
    <row r="334" spans="1:15" outlineLevel="1">
      <c r="A334" s="3"/>
      <c r="B334" s="3"/>
      <c r="C334" s="3"/>
      <c r="D334" s="3"/>
      <c r="E334" s="128" t="s">
        <v>380</v>
      </c>
      <c r="F334" s="128"/>
      <c r="G334" s="128"/>
      <c r="H334" s="128"/>
      <c r="I334" s="128"/>
      <c r="J334" s="128"/>
      <c r="K334" s="128"/>
      <c r="L334" s="128"/>
      <c r="M334" s="128"/>
      <c r="N334" s="4" t="s">
        <v>446</v>
      </c>
      <c r="O334" s="9">
        <v>0</v>
      </c>
    </row>
    <row r="335" spans="1:15" outlineLevel="1">
      <c r="A335" s="3"/>
      <c r="B335" s="3"/>
      <c r="C335" s="3"/>
      <c r="D335" s="3"/>
      <c r="E335" s="128" t="s">
        <v>382</v>
      </c>
      <c r="F335" s="128"/>
      <c r="G335" s="128"/>
      <c r="H335" s="128"/>
      <c r="I335" s="128"/>
      <c r="J335" s="128"/>
      <c r="K335" s="128"/>
      <c r="L335" s="128"/>
      <c r="M335" s="128"/>
      <c r="N335" s="4" t="s">
        <v>447</v>
      </c>
      <c r="O335" s="9">
        <v>0</v>
      </c>
    </row>
    <row r="336" spans="1:15" outlineLevel="1">
      <c r="A336" s="3"/>
      <c r="B336" s="3"/>
      <c r="C336" s="3"/>
      <c r="D336" s="3"/>
      <c r="E336" s="128" t="s">
        <v>384</v>
      </c>
      <c r="F336" s="128"/>
      <c r="G336" s="128"/>
      <c r="H336" s="128"/>
      <c r="I336" s="128"/>
      <c r="J336" s="128"/>
      <c r="K336" s="128"/>
      <c r="L336" s="128"/>
      <c r="M336" s="128"/>
      <c r="N336" s="4" t="s">
        <v>448</v>
      </c>
      <c r="O336" s="9">
        <v>0</v>
      </c>
    </row>
    <row r="337" spans="1:15" outlineLevel="1">
      <c r="A337" s="3"/>
      <c r="B337" s="3"/>
      <c r="C337" s="3"/>
      <c r="D337" s="3"/>
      <c r="E337" s="128" t="s">
        <v>386</v>
      </c>
      <c r="F337" s="128"/>
      <c r="G337" s="128"/>
      <c r="H337" s="128"/>
      <c r="I337" s="128"/>
      <c r="J337" s="128"/>
      <c r="K337" s="128"/>
      <c r="L337" s="128"/>
      <c r="M337" s="128"/>
      <c r="N337" s="4" t="s">
        <v>449</v>
      </c>
      <c r="O337" s="9">
        <v>0</v>
      </c>
    </row>
    <row r="338" spans="1:15" outlineLevel="1">
      <c r="A338" s="3"/>
      <c r="B338" s="3"/>
      <c r="C338" s="3"/>
      <c r="D338" s="3"/>
      <c r="E338" s="128" t="s">
        <v>388</v>
      </c>
      <c r="F338" s="128"/>
      <c r="G338" s="128"/>
      <c r="H338" s="128"/>
      <c r="I338" s="128"/>
      <c r="J338" s="128"/>
      <c r="K338" s="128"/>
      <c r="L338" s="128"/>
      <c r="M338" s="128"/>
      <c r="N338" s="4" t="s">
        <v>450</v>
      </c>
      <c r="O338" s="9">
        <v>0</v>
      </c>
    </row>
    <row r="339" spans="1:15" outlineLevel="1">
      <c r="A339" s="3"/>
      <c r="B339" s="3"/>
      <c r="C339" s="3"/>
      <c r="D339" s="3"/>
      <c r="E339" s="128" t="s">
        <v>390</v>
      </c>
      <c r="F339" s="128"/>
      <c r="G339" s="128"/>
      <c r="H339" s="128"/>
      <c r="I339" s="128"/>
      <c r="J339" s="128"/>
      <c r="K339" s="128"/>
      <c r="L339" s="128"/>
      <c r="M339" s="128"/>
      <c r="N339" s="4" t="s">
        <v>451</v>
      </c>
      <c r="O339" s="9">
        <v>0</v>
      </c>
    </row>
    <row r="340" spans="1:15" outlineLevel="1">
      <c r="A340" s="3"/>
      <c r="B340" s="3"/>
      <c r="C340" s="3"/>
      <c r="D340" s="3"/>
      <c r="E340" s="128" t="s">
        <v>392</v>
      </c>
      <c r="F340" s="128"/>
      <c r="G340" s="128"/>
      <c r="H340" s="128"/>
      <c r="I340" s="128"/>
      <c r="J340" s="128"/>
      <c r="K340" s="128"/>
      <c r="L340" s="128"/>
      <c r="M340" s="128"/>
      <c r="N340" s="4" t="s">
        <v>452</v>
      </c>
      <c r="O340" s="9">
        <v>0</v>
      </c>
    </row>
    <row r="341" spans="1:15">
      <c r="A341" s="3"/>
      <c r="B341" s="3"/>
      <c r="C341" s="3"/>
      <c r="D341" s="143" t="s">
        <v>394</v>
      </c>
      <c r="E341" s="143" t="s">
        <v>411</v>
      </c>
      <c r="F341" s="143"/>
      <c r="G341" s="143"/>
      <c r="H341" s="143"/>
      <c r="I341" s="143"/>
      <c r="J341" s="143"/>
      <c r="K341" s="143"/>
      <c r="L341" s="143"/>
      <c r="M341" s="143"/>
      <c r="N341" s="143"/>
      <c r="O341" s="143"/>
    </row>
    <row r="342" spans="1:15" outlineLevel="1">
      <c r="A342" s="3"/>
      <c r="B342" s="3"/>
      <c r="C342" s="3"/>
      <c r="D342" s="144"/>
      <c r="E342" s="128" t="s">
        <v>395</v>
      </c>
      <c r="F342" s="128"/>
      <c r="G342" s="128"/>
      <c r="H342" s="128"/>
      <c r="I342" s="128"/>
      <c r="J342" s="128"/>
      <c r="K342" s="128"/>
      <c r="L342" s="128"/>
      <c r="M342" s="128"/>
      <c r="N342" s="4" t="s">
        <v>453</v>
      </c>
      <c r="O342" s="9">
        <v>0</v>
      </c>
    </row>
    <row r="343" spans="1:15" outlineLevel="1">
      <c r="A343" s="3"/>
      <c r="B343" s="3"/>
      <c r="C343" s="3"/>
      <c r="D343" s="144"/>
      <c r="E343" s="128" t="s">
        <v>454</v>
      </c>
      <c r="F343" s="128"/>
      <c r="G343" s="128"/>
      <c r="H343" s="128"/>
      <c r="I343" s="128"/>
      <c r="J343" s="128"/>
      <c r="K343" s="128"/>
      <c r="L343" s="128"/>
      <c r="M343" s="128"/>
      <c r="N343" s="4" t="s">
        <v>455</v>
      </c>
      <c r="O343" s="9">
        <v>0</v>
      </c>
    </row>
    <row r="344" spans="1:15" outlineLevel="1">
      <c r="A344" s="3"/>
      <c r="B344" s="3"/>
      <c r="C344" s="3"/>
      <c r="D344" s="144"/>
      <c r="E344" s="128" t="s">
        <v>88</v>
      </c>
      <c r="F344" s="128"/>
      <c r="G344" s="128"/>
      <c r="H344" s="128"/>
      <c r="I344" s="128"/>
      <c r="J344" s="128"/>
      <c r="K344" s="128"/>
      <c r="L344" s="128"/>
      <c r="M344" s="128"/>
      <c r="N344" s="4" t="s">
        <v>456</v>
      </c>
      <c r="O344" s="9">
        <v>0</v>
      </c>
    </row>
    <row r="345" spans="1:15">
      <c r="A345" s="3"/>
      <c r="B345" s="3"/>
      <c r="C345" s="3"/>
      <c r="D345" s="143" t="s">
        <v>457</v>
      </c>
      <c r="E345" s="143" t="s">
        <v>411</v>
      </c>
      <c r="F345" s="143"/>
      <c r="G345" s="143"/>
      <c r="H345" s="143"/>
      <c r="I345" s="143"/>
      <c r="J345" s="143"/>
      <c r="K345" s="143"/>
      <c r="L345" s="143"/>
      <c r="M345" s="143"/>
      <c r="N345" s="143"/>
      <c r="O345" s="143"/>
    </row>
    <row r="346" spans="1:15" outlineLevel="1">
      <c r="A346" s="3"/>
      <c r="B346" s="3"/>
      <c r="C346" s="3"/>
      <c r="D346" s="144"/>
      <c r="E346" s="128" t="s">
        <v>401</v>
      </c>
      <c r="F346" s="128"/>
      <c r="G346" s="128"/>
      <c r="H346" s="128"/>
      <c r="I346" s="128"/>
      <c r="J346" s="128"/>
      <c r="K346" s="128"/>
      <c r="L346" s="128"/>
      <c r="M346" s="128"/>
      <c r="N346" s="4" t="s">
        <v>458</v>
      </c>
      <c r="O346" s="9">
        <v>0</v>
      </c>
    </row>
    <row r="347" spans="1:15" outlineLevel="1">
      <c r="A347" s="3"/>
      <c r="B347" s="3"/>
      <c r="C347" s="3"/>
      <c r="D347" s="144"/>
      <c r="E347" s="128" t="s">
        <v>88</v>
      </c>
      <c r="F347" s="128"/>
      <c r="G347" s="128"/>
      <c r="H347" s="128"/>
      <c r="I347" s="128"/>
      <c r="J347" s="128"/>
      <c r="K347" s="128"/>
      <c r="L347" s="128"/>
      <c r="M347" s="128"/>
      <c r="N347" s="4" t="s">
        <v>459</v>
      </c>
      <c r="O347" s="9">
        <v>0</v>
      </c>
    </row>
    <row r="348" spans="1:15">
      <c r="A348" s="3"/>
      <c r="B348" s="3"/>
      <c r="C348" s="142" t="s">
        <v>460</v>
      </c>
      <c r="D348" s="142"/>
      <c r="E348" s="142"/>
      <c r="F348" s="142"/>
      <c r="G348" s="142"/>
      <c r="H348" s="142"/>
      <c r="I348" s="142"/>
      <c r="J348" s="142"/>
      <c r="K348" s="142"/>
      <c r="L348" s="142"/>
      <c r="M348" s="142"/>
      <c r="N348" s="6" t="s">
        <v>461</v>
      </c>
      <c r="O348" s="11">
        <v>0</v>
      </c>
    </row>
    <row r="349" spans="1:15">
      <c r="A349" s="3"/>
      <c r="B349" s="3"/>
      <c r="C349" s="128" t="s">
        <v>462</v>
      </c>
      <c r="D349" s="128"/>
      <c r="E349" s="128"/>
      <c r="F349" s="128"/>
      <c r="G349" s="128"/>
      <c r="H349" s="128"/>
      <c r="I349" s="128"/>
      <c r="J349" s="128"/>
      <c r="K349" s="128"/>
      <c r="L349" s="128"/>
      <c r="M349" s="128"/>
      <c r="N349" s="4" t="s">
        <v>463</v>
      </c>
      <c r="O349" s="12">
        <v>0</v>
      </c>
    </row>
    <row r="350" spans="1:15">
      <c r="A350" s="3"/>
      <c r="B350" s="3"/>
      <c r="C350" s="128" t="s">
        <v>464</v>
      </c>
      <c r="D350" s="128"/>
      <c r="E350" s="128"/>
      <c r="F350" s="128"/>
      <c r="G350" s="128"/>
      <c r="H350" s="128"/>
      <c r="I350" s="128"/>
      <c r="J350" s="128"/>
      <c r="K350" s="128"/>
      <c r="L350" s="128"/>
      <c r="M350" s="128"/>
      <c r="N350" s="4" t="s">
        <v>465</v>
      </c>
      <c r="O350" s="12">
        <v>0</v>
      </c>
    </row>
    <row r="351" spans="1:15">
      <c r="A351" s="3"/>
      <c r="B351" s="142" t="s">
        <v>466</v>
      </c>
      <c r="C351" s="142"/>
      <c r="D351" s="142"/>
      <c r="E351" s="142"/>
      <c r="F351" s="142"/>
      <c r="G351" s="142"/>
      <c r="H351" s="142"/>
      <c r="I351" s="142"/>
      <c r="J351" s="142"/>
      <c r="K351" s="142"/>
      <c r="L351" s="142"/>
      <c r="M351" s="142"/>
      <c r="N351" s="6" t="s">
        <v>467</v>
      </c>
      <c r="O351" s="11">
        <v>0</v>
      </c>
    </row>
    <row r="352" spans="1:15">
      <c r="A352" s="3"/>
      <c r="B352" s="138" t="s">
        <v>468</v>
      </c>
      <c r="C352" s="138"/>
      <c r="D352" s="138"/>
      <c r="E352" s="138"/>
      <c r="F352" s="138"/>
      <c r="G352" s="138"/>
      <c r="H352" s="138"/>
      <c r="I352" s="138"/>
      <c r="J352" s="138"/>
      <c r="K352" s="138"/>
      <c r="L352" s="138"/>
      <c r="M352" s="138"/>
      <c r="N352" s="138"/>
      <c r="O352" s="138"/>
    </row>
    <row r="353" spans="1:15">
      <c r="A353" s="3"/>
      <c r="B353" s="3"/>
      <c r="C353" s="128" t="s">
        <v>469</v>
      </c>
      <c r="D353" s="128"/>
      <c r="E353" s="128"/>
      <c r="F353" s="128"/>
      <c r="G353" s="128"/>
      <c r="H353" s="128"/>
      <c r="I353" s="128"/>
      <c r="J353" s="128"/>
      <c r="K353" s="128"/>
      <c r="L353" s="128"/>
      <c r="M353" s="128"/>
      <c r="N353" s="4" t="s">
        <v>470</v>
      </c>
      <c r="O353" s="9">
        <v>0</v>
      </c>
    </row>
    <row r="354" spans="1:15">
      <c r="A354" s="3"/>
      <c r="B354" s="3"/>
      <c r="C354" s="128" t="s">
        <v>471</v>
      </c>
      <c r="D354" s="128"/>
      <c r="E354" s="128"/>
      <c r="F354" s="128"/>
      <c r="G354" s="128"/>
      <c r="H354" s="128"/>
      <c r="I354" s="128"/>
      <c r="J354" s="128"/>
      <c r="K354" s="128"/>
      <c r="L354" s="128"/>
      <c r="M354" s="128"/>
      <c r="N354" s="4" t="s">
        <v>472</v>
      </c>
      <c r="O354" s="9">
        <v>0</v>
      </c>
    </row>
    <row r="355" spans="1:15">
      <c r="A355" s="3"/>
      <c r="B355" s="3"/>
      <c r="C355" s="128" t="s">
        <v>473</v>
      </c>
      <c r="D355" s="128"/>
      <c r="E355" s="128"/>
      <c r="F355" s="128"/>
      <c r="G355" s="128"/>
      <c r="H355" s="128"/>
      <c r="I355" s="128"/>
      <c r="J355" s="128"/>
      <c r="K355" s="128"/>
      <c r="L355" s="128"/>
      <c r="M355" s="128"/>
      <c r="N355" s="4" t="s">
        <v>474</v>
      </c>
      <c r="O355" s="9">
        <v>0</v>
      </c>
    </row>
    <row r="356" spans="1:15">
      <c r="A356" s="3"/>
      <c r="B356" s="3"/>
      <c r="C356" s="138" t="s">
        <v>475</v>
      </c>
      <c r="D356" s="138"/>
      <c r="E356" s="138"/>
      <c r="F356" s="138"/>
      <c r="G356" s="138"/>
      <c r="H356" s="138"/>
      <c r="I356" s="138"/>
      <c r="J356" s="138"/>
      <c r="K356" s="138"/>
      <c r="L356" s="138"/>
      <c r="M356" s="138"/>
      <c r="N356" s="138"/>
      <c r="O356" s="138"/>
    </row>
    <row r="357" spans="1:15" outlineLevel="1">
      <c r="A357" s="3"/>
      <c r="B357" s="3"/>
      <c r="C357" s="144"/>
      <c r="D357" s="128" t="s">
        <v>476</v>
      </c>
      <c r="E357" s="128"/>
      <c r="F357" s="128"/>
      <c r="G357" s="128"/>
      <c r="H357" s="128"/>
      <c r="I357" s="128"/>
      <c r="J357" s="128"/>
      <c r="K357" s="128"/>
      <c r="L357" s="128"/>
      <c r="M357" s="128"/>
      <c r="N357" s="4" t="s">
        <v>477</v>
      </c>
      <c r="O357" s="9">
        <v>0</v>
      </c>
    </row>
    <row r="358" spans="1:15" outlineLevel="1">
      <c r="A358" s="3"/>
      <c r="B358" s="3"/>
      <c r="C358" s="144"/>
      <c r="D358" s="128" t="s">
        <v>478</v>
      </c>
      <c r="E358" s="128"/>
      <c r="F358" s="128"/>
      <c r="G358" s="128"/>
      <c r="H358" s="128"/>
      <c r="I358" s="128"/>
      <c r="J358" s="128"/>
      <c r="K358" s="128"/>
      <c r="L358" s="128"/>
      <c r="M358" s="128"/>
      <c r="N358" s="4" t="s">
        <v>479</v>
      </c>
      <c r="O358" s="9">
        <v>0</v>
      </c>
    </row>
    <row r="359" spans="1:15" outlineLevel="1">
      <c r="A359" s="3"/>
      <c r="B359" s="3"/>
      <c r="C359" s="144"/>
      <c r="D359" s="128" t="s">
        <v>392</v>
      </c>
      <c r="E359" s="128"/>
      <c r="F359" s="128"/>
      <c r="G359" s="128"/>
      <c r="H359" s="128"/>
      <c r="I359" s="128"/>
      <c r="J359" s="128"/>
      <c r="K359" s="128"/>
      <c r="L359" s="128"/>
      <c r="M359" s="128"/>
      <c r="N359" s="4" t="s">
        <v>480</v>
      </c>
      <c r="O359" s="9">
        <v>0</v>
      </c>
    </row>
    <row r="360" spans="1:15">
      <c r="A360" s="3"/>
      <c r="B360" s="3"/>
      <c r="C360" s="138" t="s">
        <v>481</v>
      </c>
      <c r="D360" s="138"/>
      <c r="E360" s="138"/>
      <c r="F360" s="138"/>
      <c r="G360" s="138"/>
      <c r="H360" s="138"/>
      <c r="I360" s="138"/>
      <c r="J360" s="138"/>
      <c r="K360" s="138"/>
      <c r="L360" s="138"/>
      <c r="M360" s="138"/>
      <c r="N360" s="138"/>
      <c r="O360" s="138"/>
    </row>
    <row r="361" spans="1:15" outlineLevel="1">
      <c r="A361" s="3"/>
      <c r="B361" s="3"/>
      <c r="C361" s="3"/>
      <c r="D361" s="128" t="s">
        <v>482</v>
      </c>
      <c r="E361" s="128"/>
      <c r="F361" s="128"/>
      <c r="G361" s="128"/>
      <c r="H361" s="128"/>
      <c r="I361" s="128"/>
      <c r="J361" s="128"/>
      <c r="K361" s="128"/>
      <c r="L361" s="128"/>
      <c r="M361" s="128"/>
      <c r="N361" s="4" t="s">
        <v>483</v>
      </c>
      <c r="O361" s="9">
        <v>0</v>
      </c>
    </row>
    <row r="362" spans="1:15" outlineLevel="1">
      <c r="A362" s="3"/>
      <c r="B362" s="3"/>
      <c r="C362" s="3"/>
      <c r="D362" s="128" t="s">
        <v>484</v>
      </c>
      <c r="E362" s="128"/>
      <c r="F362" s="128"/>
      <c r="G362" s="128"/>
      <c r="H362" s="128"/>
      <c r="I362" s="128"/>
      <c r="J362" s="128"/>
      <c r="K362" s="128"/>
      <c r="L362" s="128"/>
      <c r="M362" s="128"/>
      <c r="N362" s="4" t="s">
        <v>485</v>
      </c>
      <c r="O362" s="9">
        <v>0</v>
      </c>
    </row>
    <row r="363" spans="1:15" outlineLevel="1">
      <c r="A363" s="3"/>
      <c r="B363" s="3"/>
      <c r="C363" s="3"/>
      <c r="D363" s="128" t="s">
        <v>486</v>
      </c>
      <c r="E363" s="128"/>
      <c r="F363" s="128"/>
      <c r="G363" s="128"/>
      <c r="H363" s="128"/>
      <c r="I363" s="128"/>
      <c r="J363" s="128"/>
      <c r="K363" s="128"/>
      <c r="L363" s="128"/>
      <c r="M363" s="128"/>
      <c r="N363" s="4" t="s">
        <v>487</v>
      </c>
      <c r="O363" s="9">
        <v>0</v>
      </c>
    </row>
    <row r="364" spans="1:15" outlineLevel="1">
      <c r="A364" s="3"/>
      <c r="B364" s="3"/>
      <c r="C364" s="3"/>
      <c r="D364" s="128" t="s">
        <v>488</v>
      </c>
      <c r="E364" s="128"/>
      <c r="F364" s="128"/>
      <c r="G364" s="128"/>
      <c r="H364" s="128"/>
      <c r="I364" s="128"/>
      <c r="J364" s="128"/>
      <c r="K364" s="128"/>
      <c r="L364" s="128"/>
      <c r="M364" s="128"/>
      <c r="N364" s="4" t="s">
        <v>489</v>
      </c>
      <c r="O364" s="9">
        <v>0</v>
      </c>
    </row>
    <row r="365" spans="1:15" outlineLevel="1">
      <c r="A365" s="3"/>
      <c r="B365" s="3"/>
      <c r="C365" s="3"/>
      <c r="D365" s="128" t="s">
        <v>490</v>
      </c>
      <c r="E365" s="128"/>
      <c r="F365" s="128"/>
      <c r="G365" s="128"/>
      <c r="H365" s="128"/>
      <c r="I365" s="128"/>
      <c r="J365" s="128"/>
      <c r="K365" s="128"/>
      <c r="L365" s="128"/>
      <c r="M365" s="128"/>
      <c r="N365" s="4" t="s">
        <v>491</v>
      </c>
      <c r="O365" s="9">
        <v>0</v>
      </c>
    </row>
    <row r="366" spans="1:15" outlineLevel="1">
      <c r="A366" s="3"/>
      <c r="B366" s="3"/>
      <c r="C366" s="3"/>
      <c r="D366" s="128" t="s">
        <v>492</v>
      </c>
      <c r="E366" s="128"/>
      <c r="F366" s="128"/>
      <c r="G366" s="128"/>
      <c r="H366" s="128"/>
      <c r="I366" s="128"/>
      <c r="J366" s="128"/>
      <c r="K366" s="128"/>
      <c r="L366" s="128"/>
      <c r="M366" s="128"/>
      <c r="N366" s="4" t="s">
        <v>493</v>
      </c>
      <c r="O366" s="9">
        <v>0</v>
      </c>
    </row>
    <row r="367" spans="1:15" outlineLevel="1">
      <c r="A367" s="3"/>
      <c r="B367" s="3"/>
      <c r="C367" s="3"/>
      <c r="D367" s="128" t="s">
        <v>494</v>
      </c>
      <c r="E367" s="128"/>
      <c r="F367" s="128"/>
      <c r="G367" s="128"/>
      <c r="H367" s="128"/>
      <c r="I367" s="128"/>
      <c r="J367" s="128"/>
      <c r="K367" s="128"/>
      <c r="L367" s="128"/>
      <c r="M367" s="128"/>
      <c r="N367" s="4" t="s">
        <v>495</v>
      </c>
      <c r="O367" s="9">
        <v>0</v>
      </c>
    </row>
    <row r="368" spans="1:15" outlineLevel="1">
      <c r="A368" s="3"/>
      <c r="B368" s="3"/>
      <c r="C368" s="3"/>
      <c r="D368" s="128" t="s">
        <v>496</v>
      </c>
      <c r="E368" s="128"/>
      <c r="F368" s="128"/>
      <c r="G368" s="128"/>
      <c r="H368" s="128"/>
      <c r="I368" s="128"/>
      <c r="J368" s="128"/>
      <c r="K368" s="128"/>
      <c r="L368" s="128"/>
      <c r="M368" s="128"/>
      <c r="N368" s="4" t="s">
        <v>497</v>
      </c>
      <c r="O368" s="9">
        <v>0</v>
      </c>
    </row>
    <row r="369" spans="1:15" outlineLevel="1">
      <c r="A369" s="3"/>
      <c r="B369" s="3"/>
      <c r="C369" s="3"/>
      <c r="D369" s="128" t="s">
        <v>498</v>
      </c>
      <c r="E369" s="128"/>
      <c r="F369" s="128"/>
      <c r="G369" s="128"/>
      <c r="H369" s="128"/>
      <c r="I369" s="128"/>
      <c r="J369" s="128"/>
      <c r="K369" s="128"/>
      <c r="L369" s="128"/>
      <c r="M369" s="128"/>
      <c r="N369" s="4" t="s">
        <v>499</v>
      </c>
      <c r="O369" s="9">
        <v>0</v>
      </c>
    </row>
    <row r="370" spans="1:15" outlineLevel="1">
      <c r="A370" s="3"/>
      <c r="B370" s="3"/>
      <c r="C370" s="3"/>
      <c r="D370" s="128" t="s">
        <v>500</v>
      </c>
      <c r="E370" s="128"/>
      <c r="F370" s="128"/>
      <c r="G370" s="128"/>
      <c r="H370" s="128"/>
      <c r="I370" s="128"/>
      <c r="J370" s="128"/>
      <c r="K370" s="128"/>
      <c r="L370" s="128"/>
      <c r="M370" s="128"/>
      <c r="N370" s="4" t="s">
        <v>501</v>
      </c>
      <c r="O370" s="9">
        <v>0</v>
      </c>
    </row>
    <row r="371" spans="1:15" outlineLevel="1">
      <c r="A371" s="3"/>
      <c r="B371" s="3"/>
      <c r="C371" s="3"/>
      <c r="D371" s="128" t="s">
        <v>502</v>
      </c>
      <c r="E371" s="128"/>
      <c r="F371" s="128"/>
      <c r="G371" s="128"/>
      <c r="H371" s="128"/>
      <c r="I371" s="128"/>
      <c r="J371" s="128"/>
      <c r="K371" s="128"/>
      <c r="L371" s="128"/>
      <c r="M371" s="128"/>
      <c r="N371" s="4" t="s">
        <v>503</v>
      </c>
      <c r="O371" s="9">
        <v>0</v>
      </c>
    </row>
    <row r="372" spans="1:15">
      <c r="A372" s="3"/>
      <c r="B372" s="3"/>
      <c r="C372" s="138" t="s">
        <v>504</v>
      </c>
      <c r="D372" s="138"/>
      <c r="E372" s="138"/>
      <c r="F372" s="138"/>
      <c r="G372" s="138"/>
      <c r="H372" s="138"/>
      <c r="I372" s="138"/>
      <c r="J372" s="138"/>
      <c r="K372" s="138"/>
      <c r="L372" s="138"/>
      <c r="M372" s="138"/>
      <c r="N372" s="138"/>
      <c r="O372" s="138"/>
    </row>
    <row r="373" spans="1:15" outlineLevel="1">
      <c r="A373" s="3"/>
      <c r="B373" s="3"/>
      <c r="C373" s="3"/>
      <c r="D373" s="138" t="s">
        <v>505</v>
      </c>
      <c r="E373" s="138"/>
      <c r="F373" s="138"/>
      <c r="G373" s="138"/>
      <c r="H373" s="138"/>
      <c r="I373" s="138"/>
      <c r="J373" s="138"/>
      <c r="K373" s="138"/>
      <c r="L373" s="138"/>
      <c r="M373" s="138"/>
      <c r="N373" s="138"/>
      <c r="O373" s="138"/>
    </row>
    <row r="374" spans="1:15" outlineLevel="1">
      <c r="A374" s="3"/>
      <c r="B374" s="3"/>
      <c r="C374" s="3"/>
      <c r="D374" s="144"/>
      <c r="E374" s="128" t="s">
        <v>506</v>
      </c>
      <c r="F374" s="128"/>
      <c r="G374" s="128"/>
      <c r="H374" s="128"/>
      <c r="I374" s="128"/>
      <c r="J374" s="128"/>
      <c r="K374" s="128"/>
      <c r="L374" s="128"/>
      <c r="M374" s="128"/>
      <c r="N374" s="4" t="s">
        <v>507</v>
      </c>
      <c r="O374" s="9">
        <v>0</v>
      </c>
    </row>
    <row r="375" spans="1:15" outlineLevel="1">
      <c r="A375" s="3"/>
      <c r="B375" s="3"/>
      <c r="C375" s="3"/>
      <c r="D375" s="144"/>
      <c r="E375" s="128" t="s">
        <v>508</v>
      </c>
      <c r="F375" s="128"/>
      <c r="G375" s="128"/>
      <c r="H375" s="128"/>
      <c r="I375" s="128"/>
      <c r="J375" s="128"/>
      <c r="K375" s="128"/>
      <c r="L375" s="128"/>
      <c r="M375" s="128"/>
      <c r="N375" s="4" t="s">
        <v>509</v>
      </c>
      <c r="O375" s="9">
        <v>0</v>
      </c>
    </row>
    <row r="376" spans="1:15" outlineLevel="1">
      <c r="A376" s="3"/>
      <c r="B376" s="3"/>
      <c r="C376" s="3"/>
      <c r="D376" s="144"/>
      <c r="E376" s="128" t="s">
        <v>88</v>
      </c>
      <c r="F376" s="128"/>
      <c r="G376" s="128"/>
      <c r="H376" s="128"/>
      <c r="I376" s="128"/>
      <c r="J376" s="128"/>
      <c r="K376" s="128"/>
      <c r="L376" s="128"/>
      <c r="M376" s="128"/>
      <c r="N376" s="4" t="s">
        <v>510</v>
      </c>
      <c r="O376" s="9">
        <v>0</v>
      </c>
    </row>
    <row r="377" spans="1:15" outlineLevel="1">
      <c r="A377" s="3"/>
      <c r="B377" s="3"/>
      <c r="C377" s="3"/>
      <c r="D377" s="128" t="s">
        <v>511</v>
      </c>
      <c r="E377" s="128"/>
      <c r="F377" s="128"/>
      <c r="G377" s="128"/>
      <c r="H377" s="128"/>
      <c r="I377" s="128"/>
      <c r="J377" s="128"/>
      <c r="K377" s="128"/>
      <c r="L377" s="128"/>
      <c r="M377" s="128"/>
      <c r="N377" s="4" t="s">
        <v>512</v>
      </c>
      <c r="O377" s="9">
        <v>0</v>
      </c>
    </row>
    <row r="378" spans="1:15" outlineLevel="1">
      <c r="A378" s="3"/>
      <c r="B378" s="3"/>
      <c r="C378" s="3"/>
      <c r="D378" s="128" t="s">
        <v>513</v>
      </c>
      <c r="E378" s="128"/>
      <c r="F378" s="128"/>
      <c r="G378" s="128"/>
      <c r="H378" s="128"/>
      <c r="I378" s="128"/>
      <c r="J378" s="128"/>
      <c r="K378" s="128"/>
      <c r="L378" s="128"/>
      <c r="M378" s="128"/>
      <c r="N378" s="4" t="s">
        <v>514</v>
      </c>
      <c r="O378" s="9">
        <v>0</v>
      </c>
    </row>
    <row r="379" spans="1:15" outlineLevel="1">
      <c r="A379" s="3"/>
      <c r="B379" s="3"/>
      <c r="C379" s="3"/>
      <c r="D379" s="128" t="s">
        <v>515</v>
      </c>
      <c r="E379" s="128"/>
      <c r="F379" s="128"/>
      <c r="G379" s="128"/>
      <c r="H379" s="128"/>
      <c r="I379" s="128"/>
      <c r="J379" s="128"/>
      <c r="K379" s="128"/>
      <c r="L379" s="128"/>
      <c r="M379" s="128"/>
      <c r="N379" s="4" t="s">
        <v>516</v>
      </c>
      <c r="O379" s="9">
        <v>0</v>
      </c>
    </row>
    <row r="380" spans="1:15" outlineLevel="1">
      <c r="A380" s="3"/>
      <c r="B380" s="3"/>
      <c r="C380" s="3"/>
      <c r="D380" s="128" t="s">
        <v>517</v>
      </c>
      <c r="E380" s="128"/>
      <c r="F380" s="128"/>
      <c r="G380" s="128"/>
      <c r="H380" s="128"/>
      <c r="I380" s="128"/>
      <c r="J380" s="128"/>
      <c r="K380" s="128"/>
      <c r="L380" s="128"/>
      <c r="M380" s="128"/>
      <c r="N380" s="4" t="s">
        <v>518</v>
      </c>
      <c r="O380" s="9">
        <v>0</v>
      </c>
    </row>
    <row r="381" spans="1:15" outlineLevel="1">
      <c r="A381" s="3"/>
      <c r="B381" s="3"/>
      <c r="C381" s="3"/>
      <c r="D381" s="128" t="s">
        <v>88</v>
      </c>
      <c r="E381" s="128"/>
      <c r="F381" s="128"/>
      <c r="G381" s="128"/>
      <c r="H381" s="128"/>
      <c r="I381" s="128"/>
      <c r="J381" s="128"/>
      <c r="K381" s="128"/>
      <c r="L381" s="128"/>
      <c r="M381" s="128"/>
      <c r="N381" s="4" t="s">
        <v>519</v>
      </c>
      <c r="O381" s="9">
        <v>0</v>
      </c>
    </row>
    <row r="382" spans="1:15">
      <c r="A382" s="3"/>
      <c r="B382" s="3"/>
      <c r="C382" s="128" t="s">
        <v>520</v>
      </c>
      <c r="D382" s="128"/>
      <c r="E382" s="128"/>
      <c r="F382" s="128"/>
      <c r="G382" s="128"/>
      <c r="H382" s="128"/>
      <c r="I382" s="128"/>
      <c r="J382" s="128"/>
      <c r="K382" s="128"/>
      <c r="L382" s="128"/>
      <c r="M382" s="128"/>
      <c r="N382" s="4" t="s">
        <v>521</v>
      </c>
      <c r="O382" s="12">
        <v>0</v>
      </c>
    </row>
    <row r="383" spans="1:15">
      <c r="A383" s="3"/>
      <c r="B383" s="3"/>
      <c r="C383" s="128" t="s">
        <v>522</v>
      </c>
      <c r="D383" s="128"/>
      <c r="E383" s="128"/>
      <c r="F383" s="128"/>
      <c r="G383" s="128"/>
      <c r="H383" s="128"/>
      <c r="I383" s="128"/>
      <c r="J383" s="128"/>
      <c r="K383" s="128"/>
      <c r="L383" s="128"/>
      <c r="M383" s="128"/>
      <c r="N383" s="4" t="s">
        <v>523</v>
      </c>
      <c r="O383" s="12">
        <v>0</v>
      </c>
    </row>
    <row r="384" spans="1:15">
      <c r="A384" s="3"/>
      <c r="B384" s="142" t="s">
        <v>524</v>
      </c>
      <c r="C384" s="142"/>
      <c r="D384" s="142"/>
      <c r="E384" s="142"/>
      <c r="F384" s="142"/>
      <c r="G384" s="142"/>
      <c r="H384" s="142"/>
      <c r="I384" s="142"/>
      <c r="J384" s="142"/>
      <c r="K384" s="142"/>
      <c r="L384" s="142"/>
      <c r="M384" s="142"/>
      <c r="N384" s="6" t="s">
        <v>525</v>
      </c>
      <c r="O384" s="11">
        <v>0</v>
      </c>
    </row>
    <row r="385" spans="1:15">
      <c r="A385" s="3"/>
      <c r="B385" s="142" t="s">
        <v>526</v>
      </c>
      <c r="C385" s="142"/>
      <c r="D385" s="142"/>
      <c r="E385" s="142"/>
      <c r="F385" s="142"/>
      <c r="G385" s="142"/>
      <c r="H385" s="142"/>
      <c r="I385" s="142"/>
      <c r="J385" s="142"/>
      <c r="K385" s="142"/>
      <c r="L385" s="142"/>
      <c r="M385" s="142"/>
      <c r="N385" s="6" t="s">
        <v>527</v>
      </c>
      <c r="O385" s="11">
        <v>0</v>
      </c>
    </row>
    <row r="386" spans="1:15">
      <c r="A386" s="143" t="s">
        <v>528</v>
      </c>
      <c r="B386" s="143"/>
      <c r="C386" s="143"/>
      <c r="D386" s="143"/>
      <c r="E386" s="143"/>
      <c r="F386" s="143"/>
      <c r="G386" s="143"/>
      <c r="H386" s="143"/>
      <c r="I386" s="143"/>
      <c r="J386" s="143"/>
      <c r="K386" s="143"/>
      <c r="L386" s="143"/>
      <c r="M386" s="143"/>
      <c r="N386" s="143"/>
      <c r="O386" s="143"/>
    </row>
    <row r="387" spans="1:15">
      <c r="A387" s="3"/>
      <c r="B387" s="143" t="s">
        <v>529</v>
      </c>
      <c r="C387" s="143"/>
      <c r="D387" s="143"/>
      <c r="E387" s="143"/>
      <c r="F387" s="143"/>
      <c r="G387" s="143"/>
      <c r="H387" s="143"/>
      <c r="I387" s="143"/>
      <c r="J387" s="143"/>
      <c r="K387" s="143"/>
      <c r="L387" s="143"/>
      <c r="M387" s="143"/>
      <c r="N387" s="143"/>
      <c r="O387" s="143"/>
    </row>
    <row r="388" spans="1:15">
      <c r="A388" s="3"/>
      <c r="B388" s="3"/>
      <c r="C388" s="143" t="s">
        <v>530</v>
      </c>
      <c r="D388" s="143"/>
      <c r="E388" s="143"/>
      <c r="F388" s="143"/>
      <c r="G388" s="143"/>
      <c r="H388" s="143"/>
      <c r="I388" s="143"/>
      <c r="J388" s="143"/>
      <c r="K388" s="143"/>
      <c r="L388" s="143"/>
      <c r="M388" s="143"/>
      <c r="N388" s="143"/>
      <c r="O388" s="143"/>
    </row>
    <row r="389" spans="1:15">
      <c r="A389" s="3"/>
      <c r="B389" s="3"/>
      <c r="C389" s="3"/>
      <c r="D389" s="138" t="s">
        <v>531</v>
      </c>
      <c r="E389" s="138"/>
      <c r="F389" s="138"/>
      <c r="G389" s="138"/>
      <c r="H389" s="138"/>
      <c r="I389" s="138"/>
      <c r="J389" s="138"/>
      <c r="K389" s="138"/>
      <c r="L389" s="189" t="s">
        <v>532</v>
      </c>
      <c r="M389" s="189"/>
      <c r="N389" s="189" t="s">
        <v>533</v>
      </c>
      <c r="O389" s="189"/>
    </row>
    <row r="390" spans="1:15" outlineLevel="1">
      <c r="A390" s="3"/>
      <c r="B390" s="3"/>
      <c r="C390" s="3"/>
      <c r="D390" s="144"/>
      <c r="E390" s="128" t="s">
        <v>534</v>
      </c>
      <c r="F390" s="128"/>
      <c r="G390" s="128"/>
      <c r="H390" s="128"/>
      <c r="I390" s="128"/>
      <c r="J390" s="128"/>
      <c r="K390" s="128"/>
      <c r="L390" s="4" t="s">
        <v>535</v>
      </c>
      <c r="M390" s="9">
        <v>0</v>
      </c>
      <c r="N390" s="4" t="s">
        <v>536</v>
      </c>
      <c r="O390" s="13">
        <v>0</v>
      </c>
    </row>
    <row r="391" spans="1:15" outlineLevel="1">
      <c r="A391" s="3"/>
      <c r="B391" s="3"/>
      <c r="C391" s="3"/>
      <c r="D391" s="144"/>
      <c r="E391" s="128" t="s">
        <v>537</v>
      </c>
      <c r="F391" s="128"/>
      <c r="G391" s="128"/>
      <c r="H391" s="128"/>
      <c r="I391" s="128"/>
      <c r="J391" s="128"/>
      <c r="K391" s="128"/>
      <c r="L391" s="4" t="s">
        <v>538</v>
      </c>
      <c r="M391" s="9">
        <v>0</v>
      </c>
      <c r="N391" s="4" t="s">
        <v>539</v>
      </c>
      <c r="O391" s="13">
        <v>0</v>
      </c>
    </row>
    <row r="392" spans="1:15" outlineLevel="1">
      <c r="A392" s="3"/>
      <c r="B392" s="3"/>
      <c r="C392" s="3"/>
      <c r="D392" s="138" t="s">
        <v>540</v>
      </c>
      <c r="E392" s="138"/>
      <c r="F392" s="138"/>
      <c r="G392" s="138"/>
      <c r="H392" s="138"/>
      <c r="I392" s="138"/>
      <c r="J392" s="138"/>
      <c r="K392" s="138"/>
      <c r="L392" s="190" t="s">
        <v>532</v>
      </c>
      <c r="M392" s="190"/>
      <c r="N392" s="190" t="s">
        <v>533</v>
      </c>
      <c r="O392" s="190"/>
    </row>
    <row r="393" spans="1:15" outlineLevel="1">
      <c r="A393" s="3"/>
      <c r="B393" s="3"/>
      <c r="C393" s="3"/>
      <c r="D393" s="144"/>
      <c r="E393" s="128" t="s">
        <v>534</v>
      </c>
      <c r="F393" s="128"/>
      <c r="G393" s="128"/>
      <c r="H393" s="128"/>
      <c r="I393" s="128"/>
      <c r="J393" s="128"/>
      <c r="K393" s="128"/>
      <c r="L393" s="4" t="s">
        <v>541</v>
      </c>
      <c r="M393" s="9">
        <v>0</v>
      </c>
      <c r="N393" s="4" t="s">
        <v>542</v>
      </c>
      <c r="O393" s="13">
        <v>0</v>
      </c>
    </row>
    <row r="394" spans="1:15" outlineLevel="1">
      <c r="A394" s="3"/>
      <c r="B394" s="3"/>
      <c r="C394" s="3"/>
      <c r="D394" s="144"/>
      <c r="E394" s="128" t="s">
        <v>537</v>
      </c>
      <c r="F394" s="128"/>
      <c r="G394" s="128"/>
      <c r="H394" s="128"/>
      <c r="I394" s="128"/>
      <c r="J394" s="128"/>
      <c r="K394" s="128"/>
      <c r="L394" s="4" t="s">
        <v>543</v>
      </c>
      <c r="M394" s="9">
        <v>0</v>
      </c>
      <c r="N394" s="4" t="s">
        <v>544</v>
      </c>
      <c r="O394" s="13">
        <v>0</v>
      </c>
    </row>
    <row r="395" spans="1:15" outlineLevel="1">
      <c r="A395" s="3"/>
      <c r="B395" s="3"/>
      <c r="C395" s="3"/>
      <c r="D395" s="138" t="s">
        <v>545</v>
      </c>
      <c r="E395" s="138"/>
      <c r="F395" s="138"/>
      <c r="G395" s="138"/>
      <c r="H395" s="138"/>
      <c r="I395" s="138"/>
      <c r="J395" s="138"/>
      <c r="K395" s="138"/>
      <c r="L395" s="190" t="s">
        <v>532</v>
      </c>
      <c r="M395" s="190"/>
      <c r="N395" s="190" t="s">
        <v>533</v>
      </c>
      <c r="O395" s="190"/>
    </row>
    <row r="396" spans="1:15" outlineLevel="1">
      <c r="A396" s="3"/>
      <c r="B396" s="3"/>
      <c r="C396" s="3"/>
      <c r="D396" s="144"/>
      <c r="E396" s="128" t="s">
        <v>546</v>
      </c>
      <c r="F396" s="128"/>
      <c r="G396" s="128"/>
      <c r="H396" s="128"/>
      <c r="I396" s="128"/>
      <c r="J396" s="128"/>
      <c r="K396" s="128"/>
      <c r="L396" s="4" t="s">
        <v>547</v>
      </c>
      <c r="M396" s="9">
        <v>0</v>
      </c>
      <c r="N396" s="4" t="s">
        <v>548</v>
      </c>
      <c r="O396" s="13">
        <v>0</v>
      </c>
    </row>
    <row r="397" spans="1:15" outlineLevel="1">
      <c r="A397" s="3"/>
      <c r="B397" s="3"/>
      <c r="C397" s="3"/>
      <c r="D397" s="144"/>
      <c r="E397" s="128" t="s">
        <v>549</v>
      </c>
      <c r="F397" s="128"/>
      <c r="G397" s="128"/>
      <c r="H397" s="128"/>
      <c r="I397" s="128"/>
      <c r="J397" s="128"/>
      <c r="K397" s="128"/>
      <c r="L397" s="4" t="s">
        <v>550</v>
      </c>
      <c r="M397" s="9">
        <v>0</v>
      </c>
      <c r="N397" s="4" t="s">
        <v>551</v>
      </c>
      <c r="O397" s="13">
        <v>0</v>
      </c>
    </row>
    <row r="398" spans="1:15" outlineLevel="1">
      <c r="A398" s="3"/>
      <c r="B398" s="3"/>
      <c r="C398" s="3"/>
      <c r="D398" s="128" t="s">
        <v>552</v>
      </c>
      <c r="E398" s="128"/>
      <c r="F398" s="128"/>
      <c r="G398" s="128"/>
      <c r="H398" s="128"/>
      <c r="I398" s="128"/>
      <c r="J398" s="128"/>
      <c r="K398" s="128"/>
      <c r="L398" s="4" t="s">
        <v>553</v>
      </c>
      <c r="M398" s="9">
        <v>0</v>
      </c>
      <c r="N398" s="4" t="s">
        <v>554</v>
      </c>
      <c r="O398" s="13">
        <v>0</v>
      </c>
    </row>
    <row r="399" spans="1:15" outlineLevel="1">
      <c r="A399" s="3"/>
      <c r="B399" s="3"/>
      <c r="C399" s="3"/>
      <c r="D399" s="128" t="s">
        <v>555</v>
      </c>
      <c r="E399" s="128"/>
      <c r="F399" s="128"/>
      <c r="G399" s="128"/>
      <c r="H399" s="128"/>
      <c r="I399" s="128"/>
      <c r="J399" s="128"/>
      <c r="K399" s="128"/>
      <c r="L399" s="4" t="s">
        <v>556</v>
      </c>
      <c r="M399" s="9">
        <v>0</v>
      </c>
      <c r="N399" s="4" t="s">
        <v>557</v>
      </c>
      <c r="O399" s="13">
        <v>0</v>
      </c>
    </row>
    <row r="400" spans="1:15" outlineLevel="1">
      <c r="A400" s="3"/>
      <c r="B400" s="3"/>
      <c r="C400" s="3"/>
      <c r="D400" s="128" t="s">
        <v>558</v>
      </c>
      <c r="E400" s="128"/>
      <c r="F400" s="128"/>
      <c r="G400" s="128"/>
      <c r="H400" s="128"/>
      <c r="I400" s="128"/>
      <c r="J400" s="128"/>
      <c r="K400" s="128"/>
      <c r="L400" s="4" t="s">
        <v>559</v>
      </c>
      <c r="M400" s="9">
        <v>0</v>
      </c>
      <c r="N400" s="4" t="s">
        <v>560</v>
      </c>
      <c r="O400" s="13">
        <v>0</v>
      </c>
    </row>
    <row r="401" spans="1:26" s="17" customFormat="1">
      <c r="A401" s="14"/>
      <c r="B401" s="14"/>
      <c r="C401" s="191" t="s">
        <v>561</v>
      </c>
      <c r="D401" s="191"/>
      <c r="E401" s="191"/>
      <c r="F401" s="191"/>
      <c r="G401" s="191"/>
      <c r="H401" s="191"/>
      <c r="I401" s="191"/>
      <c r="J401" s="191"/>
      <c r="K401" s="191"/>
      <c r="L401" s="15" t="s">
        <v>562</v>
      </c>
      <c r="M401" s="16">
        <v>0</v>
      </c>
      <c r="N401" s="192"/>
      <c r="O401" s="192"/>
      <c r="V401" s="18"/>
      <c r="W401" s="18"/>
      <c r="X401" s="18"/>
      <c r="Y401" s="18"/>
      <c r="Z401" s="18"/>
    </row>
    <row r="402" spans="1:26">
      <c r="A402" s="3"/>
      <c r="B402" s="3"/>
      <c r="C402" s="143" t="s">
        <v>563</v>
      </c>
      <c r="D402" s="143"/>
      <c r="E402" s="143"/>
      <c r="F402" s="143"/>
      <c r="G402" s="143"/>
      <c r="H402" s="143"/>
      <c r="I402" s="143"/>
      <c r="J402" s="143"/>
      <c r="K402" s="143"/>
      <c r="L402" s="143"/>
      <c r="M402" s="143"/>
      <c r="N402" s="143"/>
      <c r="O402" s="143"/>
    </row>
    <row r="403" spans="1:26" outlineLevel="1">
      <c r="A403" s="3"/>
      <c r="B403" s="3"/>
      <c r="C403" s="3"/>
      <c r="D403" s="138" t="s">
        <v>564</v>
      </c>
      <c r="E403" s="138"/>
      <c r="F403" s="138"/>
      <c r="G403" s="138"/>
      <c r="H403" s="138"/>
      <c r="I403" s="138"/>
      <c r="J403" s="138"/>
      <c r="K403" s="138"/>
      <c r="L403" s="190" t="s">
        <v>532</v>
      </c>
      <c r="M403" s="190"/>
      <c r="N403" s="190" t="s">
        <v>533</v>
      </c>
      <c r="O403" s="190"/>
    </row>
    <row r="404" spans="1:26" outlineLevel="1">
      <c r="A404" s="3"/>
      <c r="B404" s="3"/>
      <c r="C404" s="3"/>
      <c r="D404" s="144"/>
      <c r="E404" s="128" t="s">
        <v>74</v>
      </c>
      <c r="F404" s="128"/>
      <c r="G404" s="128"/>
      <c r="H404" s="128"/>
      <c r="I404" s="128"/>
      <c r="J404" s="128"/>
      <c r="K404" s="128"/>
      <c r="L404" s="4" t="s">
        <v>565</v>
      </c>
      <c r="M404" s="9">
        <v>0</v>
      </c>
      <c r="N404" s="4" t="s">
        <v>566</v>
      </c>
      <c r="O404" s="13">
        <v>0</v>
      </c>
    </row>
    <row r="405" spans="1:26" outlineLevel="1">
      <c r="A405" s="3"/>
      <c r="B405" s="3"/>
      <c r="C405" s="3"/>
      <c r="D405" s="144"/>
      <c r="E405" s="128" t="s">
        <v>280</v>
      </c>
      <c r="F405" s="128"/>
      <c r="G405" s="128"/>
      <c r="H405" s="128"/>
      <c r="I405" s="128"/>
      <c r="J405" s="128"/>
      <c r="K405" s="128"/>
      <c r="L405" s="4" t="s">
        <v>567</v>
      </c>
      <c r="M405" s="9">
        <v>0</v>
      </c>
      <c r="N405" s="4" t="s">
        <v>568</v>
      </c>
      <c r="O405" s="13">
        <v>0</v>
      </c>
    </row>
    <row r="406" spans="1:26" outlineLevel="1">
      <c r="A406" s="3"/>
      <c r="B406" s="3"/>
      <c r="C406" s="3"/>
      <c r="D406" s="138" t="s">
        <v>569</v>
      </c>
      <c r="E406" s="138"/>
      <c r="F406" s="138"/>
      <c r="G406" s="138"/>
      <c r="H406" s="138"/>
      <c r="I406" s="138"/>
      <c r="J406" s="138"/>
      <c r="K406" s="138"/>
      <c r="L406" s="190" t="s">
        <v>532</v>
      </c>
      <c r="M406" s="190"/>
      <c r="N406" s="190" t="s">
        <v>533</v>
      </c>
      <c r="O406" s="190"/>
    </row>
    <row r="407" spans="1:26" outlineLevel="1">
      <c r="A407" s="3"/>
      <c r="B407" s="3"/>
      <c r="C407" s="3"/>
      <c r="D407" s="144"/>
      <c r="E407" s="128" t="s">
        <v>570</v>
      </c>
      <c r="F407" s="128"/>
      <c r="G407" s="128"/>
      <c r="H407" s="128"/>
      <c r="I407" s="128"/>
      <c r="J407" s="128"/>
      <c r="K407" s="128"/>
      <c r="L407" s="4" t="s">
        <v>571</v>
      </c>
      <c r="M407" s="9">
        <v>0</v>
      </c>
      <c r="N407" s="4" t="s">
        <v>572</v>
      </c>
      <c r="O407" s="13">
        <v>0</v>
      </c>
    </row>
    <row r="408" spans="1:26" outlineLevel="1">
      <c r="A408" s="3"/>
      <c r="B408" s="3"/>
      <c r="C408" s="3"/>
      <c r="D408" s="144"/>
      <c r="E408" s="128" t="s">
        <v>573</v>
      </c>
      <c r="F408" s="128"/>
      <c r="G408" s="128"/>
      <c r="H408" s="128"/>
      <c r="I408" s="128"/>
      <c r="J408" s="128"/>
      <c r="K408" s="128"/>
      <c r="L408" s="4" t="s">
        <v>574</v>
      </c>
      <c r="M408" s="9">
        <v>0</v>
      </c>
      <c r="N408" s="4" t="s">
        <v>575</v>
      </c>
      <c r="O408" s="13">
        <v>0</v>
      </c>
    </row>
    <row r="409" spans="1:26" outlineLevel="1">
      <c r="A409" s="3"/>
      <c r="B409" s="3"/>
      <c r="C409" s="3"/>
      <c r="D409" s="128" t="s">
        <v>576</v>
      </c>
      <c r="E409" s="128"/>
      <c r="F409" s="128"/>
      <c r="G409" s="128"/>
      <c r="H409" s="128"/>
      <c r="I409" s="128"/>
      <c r="J409" s="128"/>
      <c r="K409" s="128"/>
      <c r="L409" s="4" t="s">
        <v>577</v>
      </c>
      <c r="M409" s="9">
        <v>0</v>
      </c>
      <c r="N409" s="4" t="s">
        <v>578</v>
      </c>
      <c r="O409" s="13">
        <v>0</v>
      </c>
    </row>
    <row r="410" spans="1:26" outlineLevel="1">
      <c r="A410" s="3"/>
      <c r="B410" s="3"/>
      <c r="C410" s="3"/>
      <c r="D410" s="128" t="s">
        <v>579</v>
      </c>
      <c r="E410" s="128"/>
      <c r="F410" s="128"/>
      <c r="G410" s="128"/>
      <c r="H410" s="128"/>
      <c r="I410" s="128"/>
      <c r="J410" s="128"/>
      <c r="K410" s="128"/>
      <c r="L410" s="4" t="s">
        <v>580</v>
      </c>
      <c r="M410" s="9">
        <v>0</v>
      </c>
      <c r="N410" s="4" t="s">
        <v>581</v>
      </c>
      <c r="O410" s="13">
        <v>0</v>
      </c>
    </row>
    <row r="411" spans="1:26" outlineLevel="1">
      <c r="A411" s="3"/>
      <c r="B411" s="3"/>
      <c r="C411" s="3"/>
      <c r="D411" s="128" t="s">
        <v>582</v>
      </c>
      <c r="E411" s="128"/>
      <c r="F411" s="128"/>
      <c r="G411" s="128"/>
      <c r="H411" s="128"/>
      <c r="I411" s="128"/>
      <c r="J411" s="128"/>
      <c r="K411" s="128"/>
      <c r="L411" s="4" t="s">
        <v>583</v>
      </c>
      <c r="M411" s="9">
        <v>0</v>
      </c>
      <c r="N411" s="4" t="s">
        <v>584</v>
      </c>
      <c r="O411" s="13">
        <v>0</v>
      </c>
    </row>
    <row r="412" spans="1:26" outlineLevel="1">
      <c r="A412" s="3"/>
      <c r="B412" s="3"/>
      <c r="C412" s="3"/>
      <c r="D412" s="128" t="s">
        <v>585</v>
      </c>
      <c r="E412" s="128"/>
      <c r="F412" s="128"/>
      <c r="G412" s="128"/>
      <c r="H412" s="128"/>
      <c r="I412" s="128"/>
      <c r="J412" s="128"/>
      <c r="K412" s="128"/>
      <c r="L412" s="4" t="s">
        <v>586</v>
      </c>
      <c r="M412" s="9">
        <v>0</v>
      </c>
      <c r="N412" s="4" t="s">
        <v>587</v>
      </c>
      <c r="O412" s="13">
        <v>0</v>
      </c>
    </row>
    <row r="413" spans="1:26" outlineLevel="1">
      <c r="A413" s="3"/>
      <c r="B413" s="3"/>
      <c r="C413" s="3"/>
      <c r="D413" s="128" t="s">
        <v>588</v>
      </c>
      <c r="E413" s="128"/>
      <c r="F413" s="128"/>
      <c r="G413" s="128"/>
      <c r="H413" s="128"/>
      <c r="I413" s="128"/>
      <c r="J413" s="128"/>
      <c r="K413" s="128"/>
      <c r="L413" s="4" t="s">
        <v>589</v>
      </c>
      <c r="M413" s="9">
        <v>0</v>
      </c>
      <c r="N413" s="4" t="s">
        <v>590</v>
      </c>
      <c r="O413" s="13">
        <v>0</v>
      </c>
    </row>
    <row r="414" spans="1:26" outlineLevel="1">
      <c r="A414" s="3"/>
      <c r="B414" s="3"/>
      <c r="C414" s="3"/>
      <c r="D414" s="128" t="s">
        <v>591</v>
      </c>
      <c r="E414" s="128"/>
      <c r="F414" s="128"/>
      <c r="G414" s="128"/>
      <c r="H414" s="128"/>
      <c r="I414" s="128"/>
      <c r="J414" s="128"/>
      <c r="K414" s="128"/>
      <c r="L414" s="4" t="s">
        <v>592</v>
      </c>
      <c r="M414" s="9">
        <v>0</v>
      </c>
      <c r="N414" s="4" t="s">
        <v>593</v>
      </c>
      <c r="O414" s="13">
        <v>0</v>
      </c>
    </row>
    <row r="415" spans="1:26" outlineLevel="1">
      <c r="A415" s="3"/>
      <c r="B415" s="3"/>
      <c r="C415" s="3"/>
      <c r="D415" s="128" t="s">
        <v>594</v>
      </c>
      <c r="E415" s="128"/>
      <c r="F415" s="128"/>
      <c r="G415" s="128"/>
      <c r="H415" s="128"/>
      <c r="I415" s="128"/>
      <c r="J415" s="128"/>
      <c r="K415" s="128"/>
      <c r="L415" s="4" t="s">
        <v>595</v>
      </c>
      <c r="M415" s="9">
        <v>0</v>
      </c>
      <c r="N415" s="4" t="s">
        <v>596</v>
      </c>
      <c r="O415" s="13">
        <v>0</v>
      </c>
    </row>
    <row r="416" spans="1:26" outlineLevel="1">
      <c r="A416" s="3"/>
      <c r="B416" s="3"/>
      <c r="C416" s="3"/>
      <c r="D416" s="138" t="s">
        <v>597</v>
      </c>
      <c r="E416" s="138"/>
      <c r="F416" s="138"/>
      <c r="G416" s="138"/>
      <c r="H416" s="138"/>
      <c r="I416" s="138"/>
      <c r="J416" s="138"/>
      <c r="K416" s="138"/>
      <c r="L416" s="190" t="s">
        <v>532</v>
      </c>
      <c r="M416" s="190"/>
      <c r="N416" s="190" t="s">
        <v>533</v>
      </c>
      <c r="O416" s="190"/>
    </row>
    <row r="417" spans="1:15" outlineLevel="1">
      <c r="A417" s="3"/>
      <c r="B417" s="3"/>
      <c r="C417" s="3"/>
      <c r="D417" s="3"/>
      <c r="E417" s="128" t="s">
        <v>598</v>
      </c>
      <c r="F417" s="128"/>
      <c r="G417" s="128"/>
      <c r="H417" s="128"/>
      <c r="I417" s="128"/>
      <c r="J417" s="128"/>
      <c r="K417" s="128"/>
      <c r="L417" s="4" t="s">
        <v>599</v>
      </c>
      <c r="M417" s="9">
        <v>0</v>
      </c>
      <c r="N417" s="4" t="s">
        <v>600</v>
      </c>
      <c r="O417" s="13">
        <v>0</v>
      </c>
    </row>
    <row r="418" spans="1:15" outlineLevel="1">
      <c r="A418" s="3"/>
      <c r="B418" s="3"/>
      <c r="C418" s="3"/>
      <c r="D418" s="3"/>
      <c r="E418" s="128" t="s">
        <v>601</v>
      </c>
      <c r="F418" s="128"/>
      <c r="G418" s="128"/>
      <c r="H418" s="128"/>
      <c r="I418" s="128"/>
      <c r="J418" s="128"/>
      <c r="K418" s="128"/>
      <c r="L418" s="4" t="s">
        <v>602</v>
      </c>
      <c r="M418" s="9">
        <v>0</v>
      </c>
      <c r="N418" s="4" t="s">
        <v>603</v>
      </c>
      <c r="O418" s="13">
        <v>0</v>
      </c>
    </row>
    <row r="419" spans="1:15" outlineLevel="1">
      <c r="A419" s="3"/>
      <c r="B419" s="3"/>
      <c r="C419" s="3"/>
      <c r="D419" s="3"/>
      <c r="E419" s="128" t="s">
        <v>604</v>
      </c>
      <c r="F419" s="128"/>
      <c r="G419" s="128"/>
      <c r="H419" s="128"/>
      <c r="I419" s="128"/>
      <c r="J419" s="128"/>
      <c r="K419" s="128"/>
      <c r="L419" s="4" t="s">
        <v>605</v>
      </c>
      <c r="M419" s="9">
        <v>0</v>
      </c>
      <c r="N419" s="4" t="s">
        <v>606</v>
      </c>
      <c r="O419" s="13">
        <v>0</v>
      </c>
    </row>
    <row r="420" spans="1:15" outlineLevel="1">
      <c r="A420" s="3"/>
      <c r="B420" s="3"/>
      <c r="C420" s="3"/>
      <c r="D420" s="3"/>
      <c r="E420" s="128" t="s">
        <v>607</v>
      </c>
      <c r="F420" s="128"/>
      <c r="G420" s="128"/>
      <c r="H420" s="128"/>
      <c r="I420" s="128"/>
      <c r="J420" s="128"/>
      <c r="K420" s="128"/>
      <c r="L420" s="4" t="s">
        <v>608</v>
      </c>
      <c r="M420" s="9">
        <v>0</v>
      </c>
      <c r="N420" s="4" t="s">
        <v>609</v>
      </c>
      <c r="O420" s="13">
        <v>0</v>
      </c>
    </row>
    <row r="421" spans="1:15" outlineLevel="1">
      <c r="A421" s="3"/>
      <c r="B421" s="3"/>
      <c r="C421" s="3"/>
      <c r="D421" s="3"/>
      <c r="E421" s="128" t="s">
        <v>610</v>
      </c>
      <c r="F421" s="128"/>
      <c r="G421" s="128"/>
      <c r="H421" s="128"/>
      <c r="I421" s="128"/>
      <c r="J421" s="128"/>
      <c r="K421" s="128"/>
      <c r="L421" s="4" t="s">
        <v>611</v>
      </c>
      <c r="M421" s="9">
        <v>0</v>
      </c>
      <c r="N421" s="4" t="s">
        <v>612</v>
      </c>
      <c r="O421" s="13">
        <v>0</v>
      </c>
    </row>
    <row r="422" spans="1:15" outlineLevel="1">
      <c r="A422" s="3"/>
      <c r="B422" s="3"/>
      <c r="C422" s="3"/>
      <c r="D422" s="3"/>
      <c r="E422" s="128" t="s">
        <v>613</v>
      </c>
      <c r="F422" s="128"/>
      <c r="G422" s="128"/>
      <c r="H422" s="128"/>
      <c r="I422" s="128"/>
      <c r="J422" s="128"/>
      <c r="K422" s="128"/>
      <c r="L422" s="4" t="s">
        <v>614</v>
      </c>
      <c r="M422" s="9">
        <v>0</v>
      </c>
      <c r="N422" s="4" t="s">
        <v>615</v>
      </c>
      <c r="O422" s="13">
        <v>0</v>
      </c>
    </row>
    <row r="423" spans="1:15" outlineLevel="1">
      <c r="A423" s="3"/>
      <c r="B423" s="3"/>
      <c r="C423" s="3"/>
      <c r="D423" s="3"/>
      <c r="E423" s="128" t="s">
        <v>616</v>
      </c>
      <c r="F423" s="128"/>
      <c r="G423" s="128"/>
      <c r="H423" s="128"/>
      <c r="I423" s="128"/>
      <c r="J423" s="128"/>
      <c r="K423" s="128"/>
      <c r="L423" s="4" t="s">
        <v>617</v>
      </c>
      <c r="M423" s="9">
        <v>0</v>
      </c>
      <c r="N423" s="4" t="s">
        <v>618</v>
      </c>
      <c r="O423" s="13">
        <v>0</v>
      </c>
    </row>
    <row r="424" spans="1:15" outlineLevel="1">
      <c r="A424" s="3"/>
      <c r="B424" s="3"/>
      <c r="C424" s="3"/>
      <c r="D424" s="3"/>
      <c r="E424" s="128" t="s">
        <v>619</v>
      </c>
      <c r="F424" s="128"/>
      <c r="G424" s="128"/>
      <c r="H424" s="128"/>
      <c r="I424" s="128"/>
      <c r="J424" s="128"/>
      <c r="K424" s="128"/>
      <c r="L424" s="4" t="s">
        <v>620</v>
      </c>
      <c r="M424" s="9">
        <v>0</v>
      </c>
      <c r="N424" s="4" t="s">
        <v>621</v>
      </c>
      <c r="O424" s="13">
        <v>0</v>
      </c>
    </row>
    <row r="425" spans="1:15" outlineLevel="1">
      <c r="A425" s="3"/>
      <c r="B425" s="3"/>
      <c r="C425" s="3"/>
      <c r="D425" s="3"/>
      <c r="E425" s="128" t="s">
        <v>622</v>
      </c>
      <c r="F425" s="128"/>
      <c r="G425" s="128"/>
      <c r="H425" s="128"/>
      <c r="I425" s="128"/>
      <c r="J425" s="128"/>
      <c r="K425" s="128"/>
      <c r="L425" s="4" t="s">
        <v>623</v>
      </c>
      <c r="M425" s="9">
        <v>0</v>
      </c>
      <c r="N425" s="4" t="s">
        <v>624</v>
      </c>
      <c r="O425" s="13">
        <v>0</v>
      </c>
    </row>
    <row r="426" spans="1:15" outlineLevel="1">
      <c r="A426" s="3"/>
      <c r="B426" s="3"/>
      <c r="C426" s="3"/>
      <c r="D426" s="3"/>
      <c r="E426" s="128" t="s">
        <v>392</v>
      </c>
      <c r="F426" s="128"/>
      <c r="G426" s="128"/>
      <c r="H426" s="128"/>
      <c r="I426" s="128"/>
      <c r="J426" s="128"/>
      <c r="K426" s="128"/>
      <c r="L426" s="4" t="s">
        <v>625</v>
      </c>
      <c r="M426" s="9">
        <v>0</v>
      </c>
      <c r="N426" s="4" t="s">
        <v>626</v>
      </c>
      <c r="O426" s="13">
        <v>0</v>
      </c>
    </row>
    <row r="427" spans="1:15" outlineLevel="1">
      <c r="A427" s="3"/>
      <c r="B427" s="3"/>
      <c r="C427" s="3"/>
      <c r="D427" s="138" t="s">
        <v>627</v>
      </c>
      <c r="E427" s="138"/>
      <c r="F427" s="138"/>
      <c r="G427" s="138"/>
      <c r="H427" s="138"/>
      <c r="I427" s="138"/>
      <c r="J427" s="138"/>
      <c r="K427" s="138"/>
      <c r="L427" s="190" t="s">
        <v>532</v>
      </c>
      <c r="M427" s="190"/>
      <c r="N427" s="190" t="s">
        <v>533</v>
      </c>
      <c r="O427" s="190"/>
    </row>
    <row r="428" spans="1:15" outlineLevel="1">
      <c r="A428" s="3"/>
      <c r="B428" s="3"/>
      <c r="C428" s="3"/>
      <c r="D428" s="3"/>
      <c r="E428" s="128" t="s">
        <v>378</v>
      </c>
      <c r="F428" s="128"/>
      <c r="G428" s="128"/>
      <c r="H428" s="128"/>
      <c r="I428" s="128"/>
      <c r="J428" s="128"/>
      <c r="K428" s="128"/>
      <c r="L428" s="4" t="s">
        <v>628</v>
      </c>
      <c r="M428" s="9">
        <v>0</v>
      </c>
      <c r="N428" s="4" t="s">
        <v>629</v>
      </c>
      <c r="O428" s="13">
        <v>0</v>
      </c>
    </row>
    <row r="429" spans="1:15" outlineLevel="1">
      <c r="A429" s="3"/>
      <c r="B429" s="3"/>
      <c r="C429" s="3"/>
      <c r="D429" s="3"/>
      <c r="E429" s="128" t="s">
        <v>630</v>
      </c>
      <c r="F429" s="128"/>
      <c r="G429" s="128"/>
      <c r="H429" s="128"/>
      <c r="I429" s="128"/>
      <c r="J429" s="128"/>
      <c r="K429" s="128"/>
      <c r="L429" s="4" t="s">
        <v>631</v>
      </c>
      <c r="M429" s="9">
        <v>0</v>
      </c>
      <c r="N429" s="4" t="s">
        <v>632</v>
      </c>
      <c r="O429" s="13">
        <v>0</v>
      </c>
    </row>
    <row r="430" spans="1:15" outlineLevel="1">
      <c r="A430" s="3"/>
      <c r="B430" s="3"/>
      <c r="C430" s="3"/>
      <c r="D430" s="3"/>
      <c r="E430" s="128" t="s">
        <v>382</v>
      </c>
      <c r="F430" s="128"/>
      <c r="G430" s="128"/>
      <c r="H430" s="128"/>
      <c r="I430" s="128"/>
      <c r="J430" s="128"/>
      <c r="K430" s="128"/>
      <c r="L430" s="4" t="s">
        <v>633</v>
      </c>
      <c r="M430" s="9">
        <v>0</v>
      </c>
      <c r="N430" s="4" t="s">
        <v>634</v>
      </c>
      <c r="O430" s="13">
        <v>0</v>
      </c>
    </row>
    <row r="431" spans="1:15" outlineLevel="1">
      <c r="A431" s="3"/>
      <c r="B431" s="3"/>
      <c r="C431" s="3"/>
      <c r="D431" s="3"/>
      <c r="E431" s="128" t="s">
        <v>384</v>
      </c>
      <c r="F431" s="128"/>
      <c r="G431" s="128"/>
      <c r="H431" s="128"/>
      <c r="I431" s="128"/>
      <c r="J431" s="128"/>
      <c r="K431" s="128"/>
      <c r="L431" s="4" t="s">
        <v>635</v>
      </c>
      <c r="M431" s="9">
        <v>0</v>
      </c>
      <c r="N431" s="4" t="s">
        <v>636</v>
      </c>
      <c r="O431" s="13">
        <v>0</v>
      </c>
    </row>
    <row r="432" spans="1:15" outlineLevel="1">
      <c r="A432" s="3"/>
      <c r="B432" s="3"/>
      <c r="C432" s="3"/>
      <c r="D432" s="3"/>
      <c r="E432" s="128" t="s">
        <v>386</v>
      </c>
      <c r="F432" s="128"/>
      <c r="G432" s="128"/>
      <c r="H432" s="128"/>
      <c r="I432" s="128"/>
      <c r="J432" s="128"/>
      <c r="K432" s="128"/>
      <c r="L432" s="4" t="s">
        <v>637</v>
      </c>
      <c r="M432" s="9">
        <v>0</v>
      </c>
      <c r="N432" s="4" t="s">
        <v>638</v>
      </c>
      <c r="O432" s="13">
        <v>0</v>
      </c>
    </row>
    <row r="433" spans="1:15" outlineLevel="1">
      <c r="A433" s="3"/>
      <c r="B433" s="3"/>
      <c r="C433" s="3"/>
      <c r="D433" s="3"/>
      <c r="E433" s="128" t="s">
        <v>388</v>
      </c>
      <c r="F433" s="128"/>
      <c r="G433" s="128"/>
      <c r="H433" s="128"/>
      <c r="I433" s="128"/>
      <c r="J433" s="128"/>
      <c r="K433" s="128"/>
      <c r="L433" s="4" t="s">
        <v>639</v>
      </c>
      <c r="M433" s="9">
        <v>0</v>
      </c>
      <c r="N433" s="4" t="s">
        <v>640</v>
      </c>
      <c r="O433" s="13">
        <v>0</v>
      </c>
    </row>
    <row r="434" spans="1:15" outlineLevel="1">
      <c r="A434" s="3"/>
      <c r="B434" s="3"/>
      <c r="C434" s="3"/>
      <c r="D434" s="3"/>
      <c r="E434" s="128" t="s">
        <v>390</v>
      </c>
      <c r="F434" s="128"/>
      <c r="G434" s="128"/>
      <c r="H434" s="128"/>
      <c r="I434" s="128"/>
      <c r="J434" s="128"/>
      <c r="K434" s="128"/>
      <c r="L434" s="4" t="s">
        <v>641</v>
      </c>
      <c r="M434" s="9">
        <v>0</v>
      </c>
      <c r="N434" s="4" t="s">
        <v>642</v>
      </c>
      <c r="O434" s="13">
        <v>0</v>
      </c>
    </row>
    <row r="435" spans="1:15" outlineLevel="1">
      <c r="A435" s="3"/>
      <c r="B435" s="3"/>
      <c r="C435" s="3"/>
      <c r="D435" s="3"/>
      <c r="E435" s="128" t="s">
        <v>392</v>
      </c>
      <c r="F435" s="128"/>
      <c r="G435" s="128"/>
      <c r="H435" s="128"/>
      <c r="I435" s="128"/>
      <c r="J435" s="128"/>
      <c r="K435" s="128"/>
      <c r="L435" s="4" t="s">
        <v>643</v>
      </c>
      <c r="M435" s="9">
        <v>0</v>
      </c>
      <c r="N435" s="4" t="s">
        <v>644</v>
      </c>
      <c r="O435" s="13">
        <v>0</v>
      </c>
    </row>
    <row r="436" spans="1:15" outlineLevel="1">
      <c r="A436" s="3"/>
      <c r="B436" s="3"/>
      <c r="C436" s="3"/>
      <c r="D436" s="138" t="s">
        <v>645</v>
      </c>
      <c r="E436" s="138"/>
      <c r="F436" s="138"/>
      <c r="G436" s="138"/>
      <c r="H436" s="138"/>
      <c r="I436" s="138"/>
      <c r="J436" s="138"/>
      <c r="K436" s="138"/>
      <c r="L436" s="190" t="s">
        <v>532</v>
      </c>
      <c r="M436" s="190"/>
      <c r="N436" s="190" t="s">
        <v>533</v>
      </c>
      <c r="O436" s="190"/>
    </row>
    <row r="437" spans="1:15" outlineLevel="1">
      <c r="A437" s="3"/>
      <c r="B437" s="3"/>
      <c r="C437" s="3"/>
      <c r="D437" s="144"/>
      <c r="E437" s="128" t="s">
        <v>646</v>
      </c>
      <c r="F437" s="128"/>
      <c r="G437" s="128"/>
      <c r="H437" s="128"/>
      <c r="I437" s="128"/>
      <c r="J437" s="128"/>
      <c r="K437" s="128"/>
      <c r="L437" s="4" t="s">
        <v>647</v>
      </c>
      <c r="M437" s="9">
        <v>0</v>
      </c>
      <c r="N437" s="4" t="s">
        <v>648</v>
      </c>
      <c r="O437" s="13">
        <v>0</v>
      </c>
    </row>
    <row r="438" spans="1:15" outlineLevel="1">
      <c r="A438" s="3"/>
      <c r="B438" s="3"/>
      <c r="C438" s="3"/>
      <c r="D438" s="144"/>
      <c r="E438" s="128" t="s">
        <v>88</v>
      </c>
      <c r="F438" s="128"/>
      <c r="G438" s="128"/>
      <c r="H438" s="128"/>
      <c r="I438" s="128"/>
      <c r="J438" s="128"/>
      <c r="K438" s="128"/>
      <c r="L438" s="4" t="s">
        <v>649</v>
      </c>
      <c r="M438" s="9">
        <v>0</v>
      </c>
      <c r="N438" s="4" t="s">
        <v>650</v>
      </c>
      <c r="O438" s="13">
        <v>0</v>
      </c>
    </row>
    <row r="439" spans="1:15" outlineLevel="1">
      <c r="A439" s="3"/>
      <c r="B439" s="3"/>
      <c r="C439" s="3"/>
      <c r="D439" s="138" t="s">
        <v>651</v>
      </c>
      <c r="E439" s="138"/>
      <c r="F439" s="138"/>
      <c r="G439" s="138"/>
      <c r="H439" s="138"/>
      <c r="I439" s="138"/>
      <c r="J439" s="138"/>
      <c r="K439" s="138"/>
      <c r="L439" s="190" t="s">
        <v>532</v>
      </c>
      <c r="M439" s="190"/>
      <c r="N439" s="190" t="s">
        <v>533</v>
      </c>
      <c r="O439" s="190"/>
    </row>
    <row r="440" spans="1:15" outlineLevel="1">
      <c r="A440" s="3"/>
      <c r="B440" s="3"/>
      <c r="C440" s="3"/>
      <c r="D440" s="144"/>
      <c r="E440" s="128" t="s">
        <v>652</v>
      </c>
      <c r="F440" s="128"/>
      <c r="G440" s="128"/>
      <c r="H440" s="128"/>
      <c r="I440" s="128"/>
      <c r="J440" s="128"/>
      <c r="K440" s="128"/>
      <c r="L440" s="4" t="s">
        <v>653</v>
      </c>
      <c r="M440" s="9">
        <v>0</v>
      </c>
      <c r="N440" s="4" t="s">
        <v>654</v>
      </c>
      <c r="O440" s="13">
        <v>0</v>
      </c>
    </row>
    <row r="441" spans="1:15" outlineLevel="1">
      <c r="A441" s="3"/>
      <c r="B441" s="3"/>
      <c r="C441" s="3"/>
      <c r="D441" s="144"/>
      <c r="E441" s="128" t="s">
        <v>655</v>
      </c>
      <c r="F441" s="128"/>
      <c r="G441" s="128"/>
      <c r="H441" s="128"/>
      <c r="I441" s="128"/>
      <c r="J441" s="128"/>
      <c r="K441" s="128"/>
      <c r="L441" s="4" t="s">
        <v>656</v>
      </c>
      <c r="M441" s="9">
        <v>0</v>
      </c>
      <c r="N441" s="4" t="s">
        <v>657</v>
      </c>
      <c r="O441" s="13">
        <v>0</v>
      </c>
    </row>
    <row r="442" spans="1:15" outlineLevel="1">
      <c r="A442" s="3"/>
      <c r="B442" s="3"/>
      <c r="C442" s="3"/>
      <c r="D442" s="144"/>
      <c r="E442" s="128" t="s">
        <v>40</v>
      </c>
      <c r="F442" s="128"/>
      <c r="G442" s="128"/>
      <c r="H442" s="128"/>
      <c r="I442" s="128"/>
      <c r="J442" s="128"/>
      <c r="K442" s="128"/>
      <c r="L442" s="4" t="s">
        <v>658</v>
      </c>
      <c r="M442" s="9">
        <v>0</v>
      </c>
      <c r="N442" s="4" t="s">
        <v>659</v>
      </c>
      <c r="O442" s="13">
        <v>0</v>
      </c>
    </row>
    <row r="443" spans="1:15" outlineLevel="1">
      <c r="A443" s="3"/>
      <c r="B443" s="3"/>
      <c r="C443" s="3"/>
      <c r="D443" s="138" t="s">
        <v>660</v>
      </c>
      <c r="E443" s="138"/>
      <c r="F443" s="138"/>
      <c r="G443" s="138"/>
      <c r="H443" s="138"/>
      <c r="I443" s="138"/>
      <c r="J443" s="138"/>
      <c r="K443" s="138"/>
      <c r="L443" s="190" t="s">
        <v>532</v>
      </c>
      <c r="M443" s="190"/>
      <c r="N443" s="190" t="s">
        <v>533</v>
      </c>
      <c r="O443" s="190"/>
    </row>
    <row r="444" spans="1:15" outlineLevel="1">
      <c r="A444" s="3"/>
      <c r="B444" s="3"/>
      <c r="C444" s="3"/>
      <c r="D444" s="144"/>
      <c r="E444" s="128" t="s">
        <v>661</v>
      </c>
      <c r="F444" s="128"/>
      <c r="G444" s="128"/>
      <c r="H444" s="128"/>
      <c r="I444" s="128"/>
      <c r="J444" s="128"/>
      <c r="K444" s="128"/>
      <c r="L444" s="4" t="s">
        <v>662</v>
      </c>
      <c r="M444" s="9">
        <v>0</v>
      </c>
      <c r="N444" s="4" t="s">
        <v>663</v>
      </c>
      <c r="O444" s="13">
        <v>0</v>
      </c>
    </row>
    <row r="445" spans="1:15" outlineLevel="1">
      <c r="A445" s="3"/>
      <c r="B445" s="3"/>
      <c r="C445" s="3"/>
      <c r="D445" s="144"/>
      <c r="E445" s="128" t="s">
        <v>88</v>
      </c>
      <c r="F445" s="128"/>
      <c r="G445" s="128"/>
      <c r="H445" s="128"/>
      <c r="I445" s="128"/>
      <c r="J445" s="128"/>
      <c r="K445" s="128"/>
      <c r="L445" s="4" t="s">
        <v>664</v>
      </c>
      <c r="M445" s="9">
        <v>0</v>
      </c>
      <c r="N445" s="4" t="s">
        <v>665</v>
      </c>
      <c r="O445" s="13">
        <v>0</v>
      </c>
    </row>
    <row r="446" spans="1:15" outlineLevel="1">
      <c r="A446" s="3"/>
      <c r="B446" s="3"/>
      <c r="C446" s="3"/>
      <c r="D446" s="128" t="s">
        <v>666</v>
      </c>
      <c r="E446" s="128"/>
      <c r="F446" s="128"/>
      <c r="G446" s="128"/>
      <c r="H446" s="128"/>
      <c r="I446" s="128"/>
      <c r="J446" s="128"/>
      <c r="K446" s="128"/>
      <c r="L446" s="4" t="s">
        <v>667</v>
      </c>
      <c r="M446" s="9">
        <v>0</v>
      </c>
      <c r="N446" s="4" t="s">
        <v>668</v>
      </c>
      <c r="O446" s="13">
        <v>0</v>
      </c>
    </row>
    <row r="447" spans="1:15" outlineLevel="1">
      <c r="A447" s="3"/>
      <c r="B447" s="3"/>
      <c r="C447" s="3"/>
      <c r="D447" s="128" t="s">
        <v>88</v>
      </c>
      <c r="E447" s="128"/>
      <c r="F447" s="128"/>
      <c r="G447" s="128"/>
      <c r="H447" s="128"/>
      <c r="I447" s="128"/>
      <c r="J447" s="128"/>
      <c r="K447" s="128"/>
      <c r="L447" s="4" t="s">
        <v>669</v>
      </c>
      <c r="M447" s="9">
        <v>0</v>
      </c>
      <c r="N447" s="4" t="s">
        <v>670</v>
      </c>
      <c r="O447" s="13">
        <v>0</v>
      </c>
    </row>
    <row r="448" spans="1:15">
      <c r="A448" s="3"/>
      <c r="B448" s="3"/>
      <c r="C448" s="143" t="s">
        <v>671</v>
      </c>
      <c r="D448" s="143"/>
      <c r="E448" s="143"/>
      <c r="F448" s="143"/>
      <c r="G448" s="143"/>
      <c r="H448" s="143"/>
      <c r="I448" s="143"/>
      <c r="J448" s="143"/>
      <c r="K448" s="143"/>
      <c r="L448" s="143"/>
      <c r="M448" s="143"/>
      <c r="N448" s="143"/>
      <c r="O448" s="143"/>
    </row>
    <row r="449" spans="1:15" outlineLevel="1">
      <c r="A449" s="3"/>
      <c r="B449" s="3"/>
      <c r="C449" s="3"/>
      <c r="D449" s="138" t="s">
        <v>672</v>
      </c>
      <c r="E449" s="138"/>
      <c r="F449" s="138"/>
      <c r="G449" s="138"/>
      <c r="H449" s="138"/>
      <c r="I449" s="138"/>
      <c r="J449" s="138"/>
      <c r="K449" s="138"/>
      <c r="L449" s="138"/>
      <c r="M449" s="138"/>
      <c r="N449" s="138"/>
      <c r="O449" s="138"/>
    </row>
    <row r="450" spans="1:15" outlineLevel="1">
      <c r="A450" s="3"/>
      <c r="B450" s="3"/>
      <c r="C450" s="3"/>
      <c r="D450" s="144"/>
      <c r="E450" s="138" t="s">
        <v>673</v>
      </c>
      <c r="F450" s="138"/>
      <c r="G450" s="138"/>
      <c r="H450" s="138"/>
      <c r="I450" s="138"/>
      <c r="J450" s="138"/>
      <c r="K450" s="138"/>
      <c r="L450" s="138"/>
      <c r="M450" s="138"/>
      <c r="N450" s="138"/>
      <c r="O450" s="138"/>
    </row>
    <row r="451" spans="1:15" outlineLevel="1">
      <c r="A451" s="3"/>
      <c r="B451" s="3"/>
      <c r="C451" s="3"/>
      <c r="D451" s="144"/>
      <c r="E451" s="144"/>
      <c r="F451" s="138" t="s">
        <v>36</v>
      </c>
      <c r="G451" s="138"/>
      <c r="H451" s="138"/>
      <c r="I451" s="138"/>
      <c r="J451" s="138"/>
      <c r="K451" s="138"/>
      <c r="L451" s="190" t="s">
        <v>532</v>
      </c>
      <c r="M451" s="190"/>
      <c r="N451" s="190" t="s">
        <v>533</v>
      </c>
      <c r="O451" s="190"/>
    </row>
    <row r="452" spans="1:15" outlineLevel="1">
      <c r="A452" s="3"/>
      <c r="B452" s="3"/>
      <c r="C452" s="3"/>
      <c r="D452" s="144"/>
      <c r="E452" s="144"/>
      <c r="F452" s="144"/>
      <c r="G452" s="128" t="s">
        <v>674</v>
      </c>
      <c r="H452" s="128"/>
      <c r="I452" s="128"/>
      <c r="J452" s="128"/>
      <c r="K452" s="128"/>
      <c r="L452" s="4" t="s">
        <v>675</v>
      </c>
      <c r="M452" s="9">
        <v>0</v>
      </c>
      <c r="N452" s="4" t="s">
        <v>676</v>
      </c>
      <c r="O452" s="13">
        <v>0</v>
      </c>
    </row>
    <row r="453" spans="1:15" outlineLevel="1">
      <c r="A453" s="3"/>
      <c r="B453" s="3"/>
      <c r="C453" s="3"/>
      <c r="D453" s="144"/>
      <c r="E453" s="144"/>
      <c r="F453" s="144"/>
      <c r="G453" s="128" t="s">
        <v>40</v>
      </c>
      <c r="H453" s="128"/>
      <c r="I453" s="128"/>
      <c r="J453" s="128"/>
      <c r="K453" s="128"/>
      <c r="L453" s="4" t="s">
        <v>677</v>
      </c>
      <c r="M453" s="9">
        <v>0</v>
      </c>
      <c r="N453" s="4" t="s">
        <v>678</v>
      </c>
      <c r="O453" s="13">
        <v>0</v>
      </c>
    </row>
    <row r="454" spans="1:15" outlineLevel="1">
      <c r="A454" s="3"/>
      <c r="B454" s="3"/>
      <c r="C454" s="3"/>
      <c r="D454" s="144"/>
      <c r="E454" s="144"/>
      <c r="F454" s="138" t="s">
        <v>44</v>
      </c>
      <c r="G454" s="138"/>
      <c r="H454" s="138"/>
      <c r="I454" s="138"/>
      <c r="J454" s="138"/>
      <c r="K454" s="138"/>
      <c r="L454" s="190" t="s">
        <v>532</v>
      </c>
      <c r="M454" s="190"/>
      <c r="N454" s="190" t="s">
        <v>533</v>
      </c>
      <c r="O454" s="190"/>
    </row>
    <row r="455" spans="1:15" outlineLevel="1">
      <c r="A455" s="3"/>
      <c r="B455" s="3"/>
      <c r="C455" s="3"/>
      <c r="D455" s="144"/>
      <c r="E455" s="144"/>
      <c r="F455" s="144"/>
      <c r="G455" s="128" t="s">
        <v>674</v>
      </c>
      <c r="H455" s="128"/>
      <c r="I455" s="128"/>
      <c r="J455" s="128"/>
      <c r="K455" s="128"/>
      <c r="L455" s="4" t="s">
        <v>679</v>
      </c>
      <c r="M455" s="9">
        <v>0</v>
      </c>
      <c r="N455" s="4" t="s">
        <v>680</v>
      </c>
      <c r="O455" s="13">
        <v>0</v>
      </c>
    </row>
    <row r="456" spans="1:15" outlineLevel="1">
      <c r="A456" s="3"/>
      <c r="B456" s="3"/>
      <c r="C456" s="3"/>
      <c r="D456" s="144"/>
      <c r="E456" s="144"/>
      <c r="F456" s="144"/>
      <c r="G456" s="128" t="s">
        <v>40</v>
      </c>
      <c r="H456" s="128"/>
      <c r="I456" s="128"/>
      <c r="J456" s="128"/>
      <c r="K456" s="128"/>
      <c r="L456" s="4" t="s">
        <v>681</v>
      </c>
      <c r="M456" s="9">
        <v>0</v>
      </c>
      <c r="N456" s="4" t="s">
        <v>682</v>
      </c>
      <c r="O456" s="13">
        <v>0</v>
      </c>
    </row>
    <row r="457" spans="1:15" outlineLevel="1">
      <c r="A457" s="3"/>
      <c r="B457" s="3"/>
      <c r="C457" s="3"/>
      <c r="D457" s="144"/>
      <c r="E457" s="138" t="s">
        <v>683</v>
      </c>
      <c r="F457" s="138"/>
      <c r="G457" s="138"/>
      <c r="H457" s="138"/>
      <c r="I457" s="138"/>
      <c r="J457" s="138"/>
      <c r="K457" s="138"/>
      <c r="L457" s="138"/>
      <c r="M457" s="138"/>
      <c r="N457" s="138"/>
      <c r="O457" s="138"/>
    </row>
    <row r="458" spans="1:15" outlineLevel="1">
      <c r="A458" s="3"/>
      <c r="B458" s="3"/>
      <c r="C458" s="3"/>
      <c r="D458" s="144"/>
      <c r="E458" s="144"/>
      <c r="F458" s="138" t="s">
        <v>36</v>
      </c>
      <c r="G458" s="138"/>
      <c r="H458" s="138"/>
      <c r="I458" s="138"/>
      <c r="J458" s="138"/>
      <c r="K458" s="138"/>
      <c r="L458" s="190" t="s">
        <v>532</v>
      </c>
      <c r="M458" s="190"/>
      <c r="N458" s="190" t="s">
        <v>533</v>
      </c>
      <c r="O458" s="190"/>
    </row>
    <row r="459" spans="1:15" outlineLevel="1">
      <c r="A459" s="3"/>
      <c r="B459" s="3"/>
      <c r="C459" s="3"/>
      <c r="D459" s="144"/>
      <c r="E459" s="144"/>
      <c r="F459" s="144"/>
      <c r="G459" s="128" t="s">
        <v>674</v>
      </c>
      <c r="H459" s="128"/>
      <c r="I459" s="128"/>
      <c r="J459" s="128"/>
      <c r="K459" s="128"/>
      <c r="L459" s="4" t="s">
        <v>684</v>
      </c>
      <c r="M459" s="9">
        <v>0</v>
      </c>
      <c r="N459" s="4" t="s">
        <v>685</v>
      </c>
      <c r="O459" s="13">
        <v>0</v>
      </c>
    </row>
    <row r="460" spans="1:15" outlineLevel="1">
      <c r="A460" s="3"/>
      <c r="B460" s="3"/>
      <c r="C460" s="3"/>
      <c r="D460" s="144"/>
      <c r="E460" s="144"/>
      <c r="F460" s="144"/>
      <c r="G460" s="128" t="s">
        <v>40</v>
      </c>
      <c r="H460" s="128"/>
      <c r="I460" s="128"/>
      <c r="J460" s="128"/>
      <c r="K460" s="128"/>
      <c r="L460" s="4" t="s">
        <v>686</v>
      </c>
      <c r="M460" s="9">
        <v>0</v>
      </c>
      <c r="N460" s="4" t="s">
        <v>687</v>
      </c>
      <c r="O460" s="13">
        <v>0</v>
      </c>
    </row>
    <row r="461" spans="1:15" outlineLevel="1">
      <c r="A461" s="3"/>
      <c r="B461" s="3"/>
      <c r="C461" s="3"/>
      <c r="D461" s="144"/>
      <c r="E461" s="144"/>
      <c r="F461" s="138" t="s">
        <v>44</v>
      </c>
      <c r="G461" s="138" t="s">
        <v>411</v>
      </c>
      <c r="H461" s="138"/>
      <c r="I461" s="138"/>
      <c r="J461" s="138"/>
      <c r="K461" s="138"/>
      <c r="L461" s="190" t="s">
        <v>532</v>
      </c>
      <c r="M461" s="190"/>
      <c r="N461" s="190"/>
      <c r="O461" s="190"/>
    </row>
    <row r="462" spans="1:15" outlineLevel="1">
      <c r="A462" s="3"/>
      <c r="B462" s="3"/>
      <c r="C462" s="3"/>
      <c r="D462" s="144"/>
      <c r="E462" s="144"/>
      <c r="F462" s="144"/>
      <c r="G462" s="128" t="s">
        <v>674</v>
      </c>
      <c r="H462" s="128"/>
      <c r="I462" s="128"/>
      <c r="J462" s="128"/>
      <c r="K462" s="128"/>
      <c r="L462" s="4" t="s">
        <v>688</v>
      </c>
      <c r="M462" s="9">
        <v>0</v>
      </c>
      <c r="N462" s="4" t="s">
        <v>689</v>
      </c>
      <c r="O462" s="13">
        <v>0</v>
      </c>
    </row>
    <row r="463" spans="1:15" outlineLevel="1">
      <c r="A463" s="3"/>
      <c r="B463" s="3"/>
      <c r="C463" s="3"/>
      <c r="D463" s="144"/>
      <c r="E463" s="144"/>
      <c r="F463" s="144"/>
      <c r="G463" s="128" t="s">
        <v>40</v>
      </c>
      <c r="H463" s="128"/>
      <c r="I463" s="128"/>
      <c r="J463" s="128"/>
      <c r="K463" s="128"/>
      <c r="L463" s="4" t="s">
        <v>690</v>
      </c>
      <c r="M463" s="9">
        <v>0</v>
      </c>
      <c r="N463" s="4" t="s">
        <v>691</v>
      </c>
      <c r="O463" s="13">
        <v>0</v>
      </c>
    </row>
    <row r="464" spans="1:15" outlineLevel="1">
      <c r="A464" s="3"/>
      <c r="B464" s="3"/>
      <c r="C464" s="3"/>
      <c r="D464" s="144"/>
      <c r="E464" s="138" t="s">
        <v>692</v>
      </c>
      <c r="F464" s="138"/>
      <c r="G464" s="138"/>
      <c r="H464" s="138"/>
      <c r="I464" s="138"/>
      <c r="J464" s="138"/>
      <c r="K464" s="138"/>
      <c r="L464" s="138"/>
      <c r="M464" s="138"/>
      <c r="N464" s="138"/>
      <c r="O464" s="138"/>
    </row>
    <row r="465" spans="1:15" outlineLevel="1">
      <c r="A465" s="3"/>
      <c r="B465" s="3"/>
      <c r="C465" s="3"/>
      <c r="D465" s="144"/>
      <c r="E465" s="144"/>
      <c r="F465" s="138" t="s">
        <v>36</v>
      </c>
      <c r="G465" s="138"/>
      <c r="H465" s="138"/>
      <c r="I465" s="138"/>
      <c r="J465" s="138"/>
      <c r="K465" s="138"/>
      <c r="L465" s="190" t="s">
        <v>532</v>
      </c>
      <c r="M465" s="190"/>
      <c r="N465" s="190" t="s">
        <v>533</v>
      </c>
      <c r="O465" s="190"/>
    </row>
    <row r="466" spans="1:15" outlineLevel="1">
      <c r="A466" s="3"/>
      <c r="B466" s="3"/>
      <c r="C466" s="3"/>
      <c r="D466" s="144"/>
      <c r="E466" s="144"/>
      <c r="F466" s="144"/>
      <c r="G466" s="128" t="s">
        <v>674</v>
      </c>
      <c r="H466" s="128"/>
      <c r="I466" s="128"/>
      <c r="J466" s="128"/>
      <c r="K466" s="128"/>
      <c r="L466" s="4" t="s">
        <v>693</v>
      </c>
      <c r="M466" s="9">
        <v>0</v>
      </c>
      <c r="N466" s="4" t="s">
        <v>694</v>
      </c>
      <c r="O466" s="13">
        <v>0</v>
      </c>
    </row>
    <row r="467" spans="1:15" outlineLevel="1">
      <c r="A467" s="3"/>
      <c r="B467" s="3"/>
      <c r="C467" s="3"/>
      <c r="D467" s="144"/>
      <c r="E467" s="144"/>
      <c r="F467" s="144"/>
      <c r="G467" s="128" t="s">
        <v>40</v>
      </c>
      <c r="H467" s="128"/>
      <c r="I467" s="128"/>
      <c r="J467" s="128"/>
      <c r="K467" s="128"/>
      <c r="L467" s="4" t="s">
        <v>695</v>
      </c>
      <c r="M467" s="9">
        <v>0</v>
      </c>
      <c r="N467" s="4" t="s">
        <v>696</v>
      </c>
      <c r="O467" s="13">
        <v>0</v>
      </c>
    </row>
    <row r="468" spans="1:15" outlineLevel="1">
      <c r="A468" s="3"/>
      <c r="B468" s="3"/>
      <c r="C468" s="3"/>
      <c r="D468" s="144"/>
      <c r="E468" s="144"/>
      <c r="F468" s="138" t="s">
        <v>44</v>
      </c>
      <c r="G468" s="138" t="s">
        <v>411</v>
      </c>
      <c r="H468" s="138"/>
      <c r="I468" s="138"/>
      <c r="J468" s="138"/>
      <c r="K468" s="138"/>
      <c r="L468" s="190" t="s">
        <v>532</v>
      </c>
      <c r="M468" s="190"/>
      <c r="N468" s="190" t="s">
        <v>533</v>
      </c>
      <c r="O468" s="190"/>
    </row>
    <row r="469" spans="1:15" outlineLevel="1">
      <c r="A469" s="3"/>
      <c r="B469" s="3"/>
      <c r="C469" s="3"/>
      <c r="D469" s="144"/>
      <c r="E469" s="144"/>
      <c r="F469" s="144"/>
      <c r="G469" s="128" t="s">
        <v>674</v>
      </c>
      <c r="H469" s="128"/>
      <c r="I469" s="128"/>
      <c r="J469" s="128"/>
      <c r="K469" s="128"/>
      <c r="L469" s="4" t="s">
        <v>697</v>
      </c>
      <c r="M469" s="9">
        <v>0</v>
      </c>
      <c r="N469" s="4" t="s">
        <v>698</v>
      </c>
      <c r="O469" s="13">
        <v>0</v>
      </c>
    </row>
    <row r="470" spans="1:15" outlineLevel="1">
      <c r="A470" s="3"/>
      <c r="B470" s="3"/>
      <c r="C470" s="3"/>
      <c r="D470" s="144"/>
      <c r="E470" s="144"/>
      <c r="F470" s="144"/>
      <c r="G470" s="128" t="s">
        <v>40</v>
      </c>
      <c r="H470" s="128"/>
      <c r="I470" s="128"/>
      <c r="J470" s="128"/>
      <c r="K470" s="128"/>
      <c r="L470" s="4" t="s">
        <v>699</v>
      </c>
      <c r="M470" s="9">
        <v>0</v>
      </c>
      <c r="N470" s="4" t="s">
        <v>700</v>
      </c>
      <c r="O470" s="13">
        <v>0</v>
      </c>
    </row>
    <row r="471" spans="1:15" outlineLevel="1">
      <c r="A471" s="3"/>
      <c r="B471" s="3"/>
      <c r="C471" s="3"/>
      <c r="D471" s="144"/>
      <c r="E471" s="138" t="s">
        <v>701</v>
      </c>
      <c r="F471" s="138"/>
      <c r="G471" s="138"/>
      <c r="H471" s="138"/>
      <c r="I471" s="138"/>
      <c r="J471" s="138"/>
      <c r="K471" s="138"/>
      <c r="L471" s="138"/>
      <c r="M471" s="138"/>
      <c r="N471" s="138"/>
      <c r="O471" s="138"/>
    </row>
    <row r="472" spans="1:15" outlineLevel="1">
      <c r="A472" s="3"/>
      <c r="B472" s="3"/>
      <c r="C472" s="3"/>
      <c r="D472" s="144"/>
      <c r="E472" s="144"/>
      <c r="F472" s="138" t="s">
        <v>36</v>
      </c>
      <c r="G472" s="138"/>
      <c r="H472" s="138"/>
      <c r="I472" s="138"/>
      <c r="J472" s="138"/>
      <c r="K472" s="138"/>
      <c r="L472" s="190" t="s">
        <v>532</v>
      </c>
      <c r="M472" s="190"/>
      <c r="N472" s="190" t="s">
        <v>533</v>
      </c>
      <c r="O472" s="190"/>
    </row>
    <row r="473" spans="1:15" outlineLevel="1">
      <c r="A473" s="3"/>
      <c r="B473" s="3"/>
      <c r="C473" s="3"/>
      <c r="D473" s="144"/>
      <c r="E473" s="144"/>
      <c r="F473" s="144"/>
      <c r="G473" s="128" t="s">
        <v>674</v>
      </c>
      <c r="H473" s="128"/>
      <c r="I473" s="128"/>
      <c r="J473" s="128"/>
      <c r="K473" s="128"/>
      <c r="L473" s="4" t="s">
        <v>702</v>
      </c>
      <c r="M473" s="9">
        <v>0</v>
      </c>
      <c r="N473" s="4" t="s">
        <v>703</v>
      </c>
      <c r="O473" s="13">
        <v>0</v>
      </c>
    </row>
    <row r="474" spans="1:15" outlineLevel="1">
      <c r="A474" s="3"/>
      <c r="B474" s="3"/>
      <c r="C474" s="3"/>
      <c r="D474" s="144"/>
      <c r="E474" s="144"/>
      <c r="F474" s="144"/>
      <c r="G474" s="128" t="s">
        <v>40</v>
      </c>
      <c r="H474" s="128"/>
      <c r="I474" s="128"/>
      <c r="J474" s="128"/>
      <c r="K474" s="128"/>
      <c r="L474" s="4" t="s">
        <v>704</v>
      </c>
      <c r="M474" s="9">
        <v>0</v>
      </c>
      <c r="N474" s="4" t="s">
        <v>705</v>
      </c>
      <c r="O474" s="13">
        <v>0</v>
      </c>
    </row>
    <row r="475" spans="1:15" outlineLevel="1">
      <c r="A475" s="3"/>
      <c r="B475" s="3"/>
      <c r="C475" s="3"/>
      <c r="D475" s="144"/>
      <c r="E475" s="144"/>
      <c r="F475" s="138" t="s">
        <v>44</v>
      </c>
      <c r="G475" s="138" t="s">
        <v>411</v>
      </c>
      <c r="H475" s="138"/>
      <c r="I475" s="138"/>
      <c r="J475" s="138"/>
      <c r="K475" s="138"/>
      <c r="L475" s="190" t="s">
        <v>532</v>
      </c>
      <c r="M475" s="190"/>
      <c r="N475" s="190" t="s">
        <v>533</v>
      </c>
      <c r="O475" s="190"/>
    </row>
    <row r="476" spans="1:15" outlineLevel="1">
      <c r="A476" s="3"/>
      <c r="B476" s="3"/>
      <c r="C476" s="3"/>
      <c r="D476" s="144"/>
      <c r="E476" s="144"/>
      <c r="F476" s="144"/>
      <c r="G476" s="128" t="s">
        <v>674</v>
      </c>
      <c r="H476" s="128"/>
      <c r="I476" s="128"/>
      <c r="J476" s="128"/>
      <c r="K476" s="128"/>
      <c r="L476" s="4" t="s">
        <v>706</v>
      </c>
      <c r="M476" s="9">
        <v>0</v>
      </c>
      <c r="N476" s="4" t="s">
        <v>707</v>
      </c>
      <c r="O476" s="13">
        <v>0</v>
      </c>
    </row>
    <row r="477" spans="1:15" outlineLevel="1">
      <c r="A477" s="3"/>
      <c r="B477" s="3"/>
      <c r="C477" s="3"/>
      <c r="D477" s="144"/>
      <c r="E477" s="144"/>
      <c r="F477" s="144"/>
      <c r="G477" s="128" t="s">
        <v>40</v>
      </c>
      <c r="H477" s="128"/>
      <c r="I477" s="128"/>
      <c r="J477" s="128"/>
      <c r="K477" s="128"/>
      <c r="L477" s="4" t="s">
        <v>708</v>
      </c>
      <c r="M477" s="9">
        <v>0</v>
      </c>
      <c r="N477" s="4" t="s">
        <v>709</v>
      </c>
      <c r="O477" s="13">
        <v>0</v>
      </c>
    </row>
    <row r="478" spans="1:15" outlineLevel="1">
      <c r="A478" s="3"/>
      <c r="B478" s="3"/>
      <c r="C478" s="3"/>
      <c r="D478" s="3"/>
      <c r="E478" s="193" t="s">
        <v>710</v>
      </c>
      <c r="F478" s="193"/>
      <c r="G478" s="193"/>
      <c r="H478" s="193"/>
      <c r="I478" s="193"/>
      <c r="J478" s="193"/>
      <c r="K478" s="193"/>
      <c r="L478" s="190" t="s">
        <v>532</v>
      </c>
      <c r="M478" s="190"/>
      <c r="N478" s="190" t="s">
        <v>533</v>
      </c>
      <c r="O478" s="190"/>
    </row>
    <row r="479" spans="1:15" outlineLevel="1">
      <c r="A479" s="3"/>
      <c r="B479" s="3"/>
      <c r="C479" s="3"/>
      <c r="D479" s="144"/>
      <c r="E479" s="128" t="s">
        <v>711</v>
      </c>
      <c r="F479" s="128"/>
      <c r="G479" s="128"/>
      <c r="H479" s="128"/>
      <c r="I479" s="128"/>
      <c r="J479" s="128"/>
      <c r="K479" s="128"/>
      <c r="L479" s="4" t="s">
        <v>712</v>
      </c>
      <c r="M479" s="9">
        <v>0</v>
      </c>
      <c r="N479" s="4" t="s">
        <v>713</v>
      </c>
      <c r="O479" s="13">
        <v>0</v>
      </c>
    </row>
    <row r="480" spans="1:15" outlineLevel="1">
      <c r="A480" s="3"/>
      <c r="B480" s="3"/>
      <c r="C480" s="3"/>
      <c r="D480" s="144"/>
      <c r="E480" s="128" t="s">
        <v>88</v>
      </c>
      <c r="F480" s="128"/>
      <c r="G480" s="128"/>
      <c r="H480" s="128"/>
      <c r="I480" s="128"/>
      <c r="J480" s="128"/>
      <c r="K480" s="128"/>
      <c r="L480" s="4" t="s">
        <v>714</v>
      </c>
      <c r="M480" s="9">
        <v>0</v>
      </c>
      <c r="N480" s="4" t="s">
        <v>715</v>
      </c>
      <c r="O480" s="13">
        <v>0</v>
      </c>
    </row>
    <row r="481" spans="1:26" outlineLevel="1">
      <c r="A481" s="3"/>
      <c r="B481" s="3"/>
      <c r="C481" s="3"/>
      <c r="D481" s="128" t="s">
        <v>716</v>
      </c>
      <c r="E481" s="128"/>
      <c r="F481" s="128"/>
      <c r="G481" s="128"/>
      <c r="H481" s="128"/>
      <c r="I481" s="128"/>
      <c r="J481" s="128"/>
      <c r="K481" s="128"/>
      <c r="L481" s="4" t="s">
        <v>717</v>
      </c>
      <c r="M481" s="9">
        <v>0</v>
      </c>
      <c r="N481" s="4" t="s">
        <v>718</v>
      </c>
      <c r="O481" s="13">
        <v>0</v>
      </c>
    </row>
    <row r="482" spans="1:26" outlineLevel="1">
      <c r="A482" s="3"/>
      <c r="B482" s="3"/>
      <c r="C482" s="3"/>
      <c r="D482" s="128" t="s">
        <v>88</v>
      </c>
      <c r="E482" s="128"/>
      <c r="F482" s="128"/>
      <c r="G482" s="128"/>
      <c r="H482" s="128"/>
      <c r="I482" s="128"/>
      <c r="J482" s="128"/>
      <c r="K482" s="128"/>
      <c r="L482" s="4" t="s">
        <v>719</v>
      </c>
      <c r="M482" s="9">
        <v>0</v>
      </c>
      <c r="N482" s="4" t="s">
        <v>720</v>
      </c>
      <c r="O482" s="13">
        <v>0</v>
      </c>
    </row>
    <row r="483" spans="1:26" outlineLevel="1">
      <c r="A483" s="3"/>
      <c r="B483" s="3"/>
      <c r="C483" s="194" t="s">
        <v>721</v>
      </c>
      <c r="D483" s="194"/>
      <c r="E483" s="194"/>
      <c r="F483" s="194"/>
      <c r="G483" s="194"/>
      <c r="H483" s="194"/>
      <c r="I483" s="194"/>
      <c r="J483" s="194"/>
      <c r="K483" s="194"/>
      <c r="L483" s="190" t="s">
        <v>532</v>
      </c>
      <c r="M483" s="190"/>
      <c r="N483" s="190" t="s">
        <v>722</v>
      </c>
      <c r="O483" s="190"/>
    </row>
    <row r="484" spans="1:26" outlineLevel="1">
      <c r="A484" s="3"/>
      <c r="B484" s="3"/>
      <c r="C484" s="128" t="s">
        <v>723</v>
      </c>
      <c r="D484" s="128"/>
      <c r="E484" s="128"/>
      <c r="F484" s="128"/>
      <c r="G484" s="128"/>
      <c r="H484" s="128"/>
      <c r="I484" s="128"/>
      <c r="J484" s="128"/>
      <c r="K484" s="128"/>
      <c r="L484" s="4" t="s">
        <v>724</v>
      </c>
      <c r="M484" s="9">
        <v>0</v>
      </c>
      <c r="N484" s="4" t="s">
        <v>725</v>
      </c>
      <c r="O484" s="13">
        <v>0</v>
      </c>
    </row>
    <row r="485" spans="1:26" s="17" customFormat="1">
      <c r="A485" s="14"/>
      <c r="B485" s="14"/>
      <c r="C485" s="191" t="s">
        <v>726</v>
      </c>
      <c r="D485" s="191"/>
      <c r="E485" s="191"/>
      <c r="F485" s="191"/>
      <c r="G485" s="191"/>
      <c r="H485" s="191"/>
      <c r="I485" s="191"/>
      <c r="J485" s="191"/>
      <c r="K485" s="191"/>
      <c r="L485" s="15" t="s">
        <v>727</v>
      </c>
      <c r="M485" s="19">
        <v>0</v>
      </c>
      <c r="N485" s="195"/>
      <c r="O485" s="195"/>
      <c r="V485" s="18"/>
      <c r="W485" s="18"/>
      <c r="X485" s="18"/>
      <c r="Y485" s="18"/>
      <c r="Z485" s="18"/>
    </row>
    <row r="486" spans="1:26">
      <c r="A486" s="3"/>
      <c r="B486" s="142" t="s">
        <v>728</v>
      </c>
      <c r="C486" s="142"/>
      <c r="D486" s="142"/>
      <c r="E486" s="142"/>
      <c r="F486" s="142"/>
      <c r="G486" s="142"/>
      <c r="H486" s="142"/>
      <c r="I486" s="142"/>
      <c r="J486" s="142"/>
      <c r="K486" s="142"/>
      <c r="L486" s="142"/>
      <c r="M486" s="142"/>
      <c r="N486" s="6" t="s">
        <v>729</v>
      </c>
      <c r="O486" s="20">
        <v>0</v>
      </c>
    </row>
    <row r="487" spans="1:26">
      <c r="A487" s="3"/>
      <c r="B487" s="128" t="s">
        <v>730</v>
      </c>
      <c r="C487" s="128"/>
      <c r="D487" s="128"/>
      <c r="E487" s="128"/>
      <c r="F487" s="128"/>
      <c r="G487" s="128"/>
      <c r="H487" s="128"/>
      <c r="I487" s="128"/>
      <c r="J487" s="128"/>
      <c r="K487" s="128"/>
      <c r="L487" s="128"/>
      <c r="M487" s="128"/>
      <c r="N487" s="4" t="s">
        <v>731</v>
      </c>
      <c r="O487" s="9">
        <v>0</v>
      </c>
    </row>
    <row r="488" spans="1:26">
      <c r="A488" s="3"/>
      <c r="B488" s="128" t="s">
        <v>732</v>
      </c>
      <c r="C488" s="128"/>
      <c r="D488" s="128"/>
      <c r="E488" s="128"/>
      <c r="F488" s="128"/>
      <c r="G488" s="128"/>
      <c r="H488" s="128"/>
      <c r="I488" s="128"/>
      <c r="J488" s="128"/>
      <c r="K488" s="128"/>
      <c r="L488" s="128"/>
      <c r="M488" s="128"/>
      <c r="N488" s="4" t="s">
        <v>733</v>
      </c>
      <c r="O488" s="9">
        <v>0</v>
      </c>
    </row>
    <row r="489" spans="1:26">
      <c r="A489" s="3"/>
      <c r="B489" s="128" t="s">
        <v>734</v>
      </c>
      <c r="C489" s="128"/>
      <c r="D489" s="128"/>
      <c r="E489" s="128"/>
      <c r="F489" s="128"/>
      <c r="G489" s="128"/>
      <c r="H489" s="128"/>
      <c r="I489" s="128"/>
      <c r="J489" s="128"/>
      <c r="K489" s="128"/>
      <c r="L489" s="128"/>
      <c r="M489" s="128"/>
      <c r="N489" s="4" t="s">
        <v>735</v>
      </c>
      <c r="O489" s="9">
        <v>0</v>
      </c>
    </row>
    <row r="490" spans="1:26">
      <c r="A490" s="3"/>
      <c r="B490" s="128" t="s">
        <v>736</v>
      </c>
      <c r="C490" s="128"/>
      <c r="D490" s="128"/>
      <c r="E490" s="128"/>
      <c r="F490" s="128"/>
      <c r="G490" s="128"/>
      <c r="H490" s="128"/>
      <c r="I490" s="128"/>
      <c r="J490" s="128"/>
      <c r="K490" s="128"/>
      <c r="L490" s="128"/>
      <c r="M490" s="128"/>
      <c r="N490" s="4" t="s">
        <v>737</v>
      </c>
      <c r="O490" s="9">
        <v>0</v>
      </c>
    </row>
    <row r="491" spans="1:26">
      <c r="A491" s="3"/>
      <c r="B491" s="143" t="s">
        <v>738</v>
      </c>
      <c r="C491" s="143"/>
      <c r="D491" s="143"/>
      <c r="E491" s="143"/>
      <c r="F491" s="143"/>
      <c r="G491" s="143"/>
      <c r="H491" s="143"/>
      <c r="I491" s="143"/>
      <c r="J491" s="143"/>
      <c r="K491" s="143"/>
      <c r="L491" s="143"/>
      <c r="M491" s="143"/>
      <c r="N491" s="143"/>
      <c r="O491" s="143"/>
    </row>
    <row r="492" spans="1:26">
      <c r="A492" s="3"/>
      <c r="B492" s="144"/>
      <c r="C492" s="128" t="s">
        <v>739</v>
      </c>
      <c r="D492" s="128"/>
      <c r="E492" s="128"/>
      <c r="F492" s="128"/>
      <c r="G492" s="128"/>
      <c r="H492" s="128"/>
      <c r="I492" s="128"/>
      <c r="J492" s="128"/>
      <c r="K492" s="128"/>
      <c r="L492" s="128"/>
      <c r="M492" s="128"/>
      <c r="N492" s="4" t="s">
        <v>740</v>
      </c>
      <c r="O492" s="9">
        <v>0</v>
      </c>
    </row>
    <row r="493" spans="1:26">
      <c r="A493" s="3"/>
      <c r="B493" s="144"/>
      <c r="C493" s="128" t="s">
        <v>741</v>
      </c>
      <c r="D493" s="128"/>
      <c r="E493" s="128"/>
      <c r="F493" s="128"/>
      <c r="G493" s="128"/>
      <c r="H493" s="128"/>
      <c r="I493" s="128"/>
      <c r="J493" s="128"/>
      <c r="K493" s="128"/>
      <c r="L493" s="128"/>
      <c r="M493" s="128"/>
      <c r="N493" s="4" t="s">
        <v>742</v>
      </c>
      <c r="O493" s="9">
        <v>0</v>
      </c>
    </row>
    <row r="494" spans="1:26">
      <c r="A494" s="3"/>
      <c r="B494" s="143" t="s">
        <v>743</v>
      </c>
      <c r="C494" s="143"/>
      <c r="D494" s="143"/>
      <c r="E494" s="143"/>
      <c r="F494" s="143"/>
      <c r="G494" s="143"/>
      <c r="H494" s="143"/>
      <c r="I494" s="143"/>
      <c r="J494" s="143"/>
      <c r="K494" s="143"/>
      <c r="L494" s="143"/>
      <c r="M494" s="143"/>
      <c r="N494" s="143"/>
      <c r="O494" s="143"/>
    </row>
    <row r="495" spans="1:26">
      <c r="A495" s="3"/>
      <c r="B495" s="144"/>
      <c r="C495" s="128" t="s">
        <v>744</v>
      </c>
      <c r="D495" s="128"/>
      <c r="E495" s="128"/>
      <c r="F495" s="128"/>
      <c r="G495" s="128"/>
      <c r="H495" s="128"/>
      <c r="I495" s="128"/>
      <c r="J495" s="128"/>
      <c r="K495" s="128"/>
      <c r="L495" s="128"/>
      <c r="M495" s="128"/>
      <c r="N495" s="4" t="s">
        <v>745</v>
      </c>
      <c r="O495" s="9">
        <v>0</v>
      </c>
    </row>
    <row r="496" spans="1:26">
      <c r="A496" s="3"/>
      <c r="B496" s="144"/>
      <c r="C496" s="128" t="s">
        <v>746</v>
      </c>
      <c r="D496" s="128"/>
      <c r="E496" s="128"/>
      <c r="F496" s="128"/>
      <c r="G496" s="128"/>
      <c r="H496" s="128"/>
      <c r="I496" s="128"/>
      <c r="J496" s="128"/>
      <c r="K496" s="128"/>
      <c r="L496" s="128"/>
      <c r="M496" s="128"/>
      <c r="N496" s="4" t="s">
        <v>747</v>
      </c>
      <c r="O496" s="9">
        <v>0</v>
      </c>
    </row>
    <row r="497" spans="1:15">
      <c r="A497" s="3"/>
      <c r="B497" s="128" t="s">
        <v>748</v>
      </c>
      <c r="C497" s="128"/>
      <c r="D497" s="128"/>
      <c r="E497" s="128"/>
      <c r="F497" s="128"/>
      <c r="G497" s="128"/>
      <c r="H497" s="128"/>
      <c r="I497" s="128"/>
      <c r="J497" s="128"/>
      <c r="K497" s="128"/>
      <c r="L497" s="128"/>
      <c r="M497" s="128"/>
      <c r="N497" s="4" t="s">
        <v>749</v>
      </c>
      <c r="O497" s="9">
        <v>0</v>
      </c>
    </row>
    <row r="498" spans="1:15">
      <c r="A498" s="3"/>
      <c r="B498" s="128" t="s">
        <v>750</v>
      </c>
      <c r="C498" s="128"/>
      <c r="D498" s="128"/>
      <c r="E498" s="128"/>
      <c r="F498" s="128"/>
      <c r="G498" s="128"/>
      <c r="H498" s="128"/>
      <c r="I498" s="128"/>
      <c r="J498" s="128"/>
      <c r="K498" s="128"/>
      <c r="L498" s="128"/>
      <c r="M498" s="128"/>
      <c r="N498" s="4" t="s">
        <v>751</v>
      </c>
      <c r="O498" s="9">
        <v>0</v>
      </c>
    </row>
    <row r="499" spans="1:15">
      <c r="A499" s="3"/>
      <c r="B499" s="128" t="s">
        <v>752</v>
      </c>
      <c r="C499" s="128"/>
      <c r="D499" s="128"/>
      <c r="E499" s="128"/>
      <c r="F499" s="128"/>
      <c r="G499" s="128"/>
      <c r="H499" s="128"/>
      <c r="I499" s="128"/>
      <c r="J499" s="128"/>
      <c r="K499" s="128"/>
      <c r="L499" s="128"/>
      <c r="M499" s="128"/>
      <c r="N499" s="4" t="s">
        <v>753</v>
      </c>
      <c r="O499" s="9">
        <v>0</v>
      </c>
    </row>
    <row r="500" spans="1:15">
      <c r="A500" s="3"/>
      <c r="B500" s="128" t="s">
        <v>754</v>
      </c>
      <c r="C500" s="128"/>
      <c r="D500" s="128"/>
      <c r="E500" s="128"/>
      <c r="F500" s="128"/>
      <c r="G500" s="128"/>
      <c r="H500" s="128"/>
      <c r="I500" s="128"/>
      <c r="J500" s="128"/>
      <c r="K500" s="128"/>
      <c r="L500" s="128"/>
      <c r="M500" s="128"/>
      <c r="N500" s="4" t="s">
        <v>755</v>
      </c>
      <c r="O500" s="9">
        <v>0</v>
      </c>
    </row>
    <row r="501" spans="1:15">
      <c r="A501" s="3"/>
      <c r="B501" s="128" t="s">
        <v>756</v>
      </c>
      <c r="C501" s="128"/>
      <c r="D501" s="128"/>
      <c r="E501" s="128"/>
      <c r="F501" s="128"/>
      <c r="G501" s="128"/>
      <c r="H501" s="128"/>
      <c r="I501" s="128"/>
      <c r="J501" s="128"/>
      <c r="K501" s="128"/>
      <c r="L501" s="128"/>
      <c r="M501" s="128"/>
      <c r="N501" s="4" t="s">
        <v>757</v>
      </c>
      <c r="O501" s="9">
        <v>0</v>
      </c>
    </row>
    <row r="502" spans="1:15">
      <c r="A502" s="3"/>
      <c r="B502" s="143" t="s">
        <v>758</v>
      </c>
      <c r="C502" s="143"/>
      <c r="D502" s="143"/>
      <c r="E502" s="143"/>
      <c r="F502" s="143"/>
      <c r="G502" s="143"/>
      <c r="H502" s="143"/>
      <c r="I502" s="143"/>
      <c r="J502" s="143"/>
      <c r="K502" s="143"/>
      <c r="L502" s="143"/>
      <c r="M502" s="143"/>
      <c r="N502" s="143"/>
      <c r="O502" s="143"/>
    </row>
    <row r="503" spans="1:15">
      <c r="A503" s="3"/>
      <c r="B503" s="3"/>
      <c r="C503" s="143" t="s">
        <v>759</v>
      </c>
      <c r="D503" s="143"/>
      <c r="E503" s="143"/>
      <c r="F503" s="143"/>
      <c r="G503" s="143"/>
      <c r="H503" s="143"/>
      <c r="I503" s="143"/>
      <c r="J503" s="190" t="s">
        <v>110</v>
      </c>
      <c r="K503" s="190"/>
      <c r="L503" s="190" t="s">
        <v>760</v>
      </c>
      <c r="M503" s="190"/>
      <c r="N503" s="190" t="s">
        <v>761</v>
      </c>
      <c r="O503" s="190"/>
    </row>
    <row r="504" spans="1:15" outlineLevel="1">
      <c r="A504" s="3"/>
      <c r="B504" s="3"/>
      <c r="C504" s="3"/>
      <c r="D504" s="128" t="s">
        <v>762</v>
      </c>
      <c r="E504" s="128"/>
      <c r="F504" s="128"/>
      <c r="G504" s="128"/>
      <c r="H504" s="128"/>
      <c r="I504" s="128"/>
      <c r="J504" s="4" t="s">
        <v>763</v>
      </c>
      <c r="K504" s="9">
        <v>0</v>
      </c>
      <c r="L504" s="196" t="s">
        <v>710</v>
      </c>
      <c r="M504" s="196"/>
      <c r="N504" s="196" t="s">
        <v>710</v>
      </c>
      <c r="O504" s="196"/>
    </row>
    <row r="505" spans="1:15" outlineLevel="1">
      <c r="A505" s="3"/>
      <c r="B505" s="3"/>
      <c r="C505" s="3"/>
      <c r="D505" s="128" t="s">
        <v>764</v>
      </c>
      <c r="E505" s="128"/>
      <c r="F505" s="128"/>
      <c r="G505" s="128"/>
      <c r="H505" s="128"/>
      <c r="I505" s="128"/>
      <c r="J505" s="4" t="s">
        <v>765</v>
      </c>
      <c r="K505" s="9">
        <v>0</v>
      </c>
      <c r="L505" s="197" t="s">
        <v>710</v>
      </c>
      <c r="M505" s="197"/>
      <c r="N505" s="4" t="s">
        <v>766</v>
      </c>
      <c r="O505" s="21">
        <v>0</v>
      </c>
    </row>
    <row r="506" spans="1:15" outlineLevel="1">
      <c r="A506" s="3"/>
      <c r="B506" s="3"/>
      <c r="C506" s="3"/>
      <c r="D506" s="128" t="s">
        <v>767</v>
      </c>
      <c r="E506" s="128"/>
      <c r="F506" s="128"/>
      <c r="G506" s="128"/>
      <c r="H506" s="128"/>
      <c r="I506" s="128"/>
      <c r="J506" s="4" t="s">
        <v>768</v>
      </c>
      <c r="K506" s="9">
        <v>0</v>
      </c>
      <c r="L506" s="4" t="s">
        <v>769</v>
      </c>
      <c r="M506" s="9">
        <v>0</v>
      </c>
      <c r="N506" s="4" t="s">
        <v>770</v>
      </c>
      <c r="O506" s="21">
        <v>0</v>
      </c>
    </row>
    <row r="507" spans="1:15" outlineLevel="1">
      <c r="A507" s="3"/>
      <c r="B507" s="3"/>
      <c r="C507" s="3"/>
      <c r="D507" s="128" t="s">
        <v>771</v>
      </c>
      <c r="E507" s="128"/>
      <c r="F507" s="128"/>
      <c r="G507" s="128"/>
      <c r="H507" s="128"/>
      <c r="I507" s="128"/>
      <c r="J507" s="4" t="s">
        <v>772</v>
      </c>
      <c r="K507" s="9">
        <v>0</v>
      </c>
      <c r="L507" s="196" t="s">
        <v>710</v>
      </c>
      <c r="M507" s="196"/>
      <c r="N507" s="196" t="s">
        <v>710</v>
      </c>
      <c r="O507" s="196"/>
    </row>
    <row r="508" spans="1:15" outlineLevel="1">
      <c r="A508" s="3"/>
      <c r="B508" s="3"/>
      <c r="C508" s="3"/>
      <c r="D508" s="128" t="s">
        <v>773</v>
      </c>
      <c r="E508" s="128"/>
      <c r="F508" s="128"/>
      <c r="G508" s="128"/>
      <c r="H508" s="128"/>
      <c r="I508" s="128"/>
      <c r="J508" s="4" t="s">
        <v>774</v>
      </c>
      <c r="K508" s="9">
        <v>0</v>
      </c>
      <c r="L508" s="196" t="s">
        <v>710</v>
      </c>
      <c r="M508" s="196"/>
      <c r="N508" s="196" t="s">
        <v>710</v>
      </c>
      <c r="O508" s="196"/>
    </row>
    <row r="509" spans="1:15" outlineLevel="1">
      <c r="A509" s="3"/>
      <c r="B509" s="3"/>
      <c r="C509" s="3"/>
      <c r="D509" s="128" t="s">
        <v>775</v>
      </c>
      <c r="E509" s="128"/>
      <c r="F509" s="128"/>
      <c r="G509" s="128"/>
      <c r="H509" s="128"/>
      <c r="I509" s="128"/>
      <c r="J509" s="4" t="s">
        <v>776</v>
      </c>
      <c r="K509" s="9">
        <v>0</v>
      </c>
      <c r="L509" s="197" t="s">
        <v>710</v>
      </c>
      <c r="M509" s="197"/>
      <c r="N509" s="4" t="s">
        <v>777</v>
      </c>
      <c r="O509" s="21">
        <v>0</v>
      </c>
    </row>
    <row r="510" spans="1:15" outlineLevel="1">
      <c r="A510" s="3"/>
      <c r="B510" s="3"/>
      <c r="C510" s="3"/>
      <c r="D510" s="128" t="s">
        <v>778</v>
      </c>
      <c r="E510" s="128"/>
      <c r="F510" s="128"/>
      <c r="G510" s="128"/>
      <c r="H510" s="128"/>
      <c r="I510" s="128"/>
      <c r="J510" s="4" t="s">
        <v>779</v>
      </c>
      <c r="K510" s="9">
        <v>0</v>
      </c>
      <c r="L510" s="197" t="s">
        <v>710</v>
      </c>
      <c r="M510" s="197"/>
      <c r="N510" s="4" t="s">
        <v>780</v>
      </c>
      <c r="O510" s="21">
        <v>0</v>
      </c>
    </row>
    <row r="511" spans="1:15" outlineLevel="1">
      <c r="A511" s="3"/>
      <c r="B511" s="3"/>
      <c r="C511" s="3"/>
      <c r="D511" s="128" t="s">
        <v>781</v>
      </c>
      <c r="E511" s="128"/>
      <c r="F511" s="128"/>
      <c r="G511" s="128"/>
      <c r="H511" s="128"/>
      <c r="I511" s="128"/>
      <c r="J511" s="4" t="s">
        <v>782</v>
      </c>
      <c r="K511" s="9">
        <v>0</v>
      </c>
      <c r="L511" s="197" t="s">
        <v>710</v>
      </c>
      <c r="M511" s="197"/>
      <c r="N511" s="196" t="s">
        <v>710</v>
      </c>
      <c r="O511" s="196"/>
    </row>
    <row r="512" spans="1:15" outlineLevel="1">
      <c r="A512" s="3"/>
      <c r="B512" s="3"/>
      <c r="C512" s="3"/>
      <c r="D512" s="128" t="s">
        <v>783</v>
      </c>
      <c r="E512" s="128"/>
      <c r="F512" s="128"/>
      <c r="G512" s="128"/>
      <c r="H512" s="128"/>
      <c r="I512" s="128"/>
      <c r="J512" s="4" t="s">
        <v>784</v>
      </c>
      <c r="K512" s="9">
        <v>0</v>
      </c>
      <c r="L512" s="196" t="s">
        <v>710</v>
      </c>
      <c r="M512" s="196"/>
      <c r="N512" s="196" t="s">
        <v>710</v>
      </c>
      <c r="O512" s="196"/>
    </row>
    <row r="513" spans="1:15" outlineLevel="1">
      <c r="A513" s="3"/>
      <c r="B513" s="3"/>
      <c r="C513" s="3"/>
      <c r="D513" s="128" t="s">
        <v>785</v>
      </c>
      <c r="E513" s="128"/>
      <c r="F513" s="128"/>
      <c r="G513" s="128"/>
      <c r="H513" s="128"/>
      <c r="I513" s="128"/>
      <c r="J513" s="4" t="s">
        <v>786</v>
      </c>
      <c r="K513" s="9">
        <v>0</v>
      </c>
      <c r="L513" s="196" t="s">
        <v>710</v>
      </c>
      <c r="M513" s="196"/>
      <c r="N513" s="196" t="s">
        <v>710</v>
      </c>
      <c r="O513" s="196"/>
    </row>
    <row r="514" spans="1:15" outlineLevel="1">
      <c r="A514" s="3"/>
      <c r="B514" s="3"/>
      <c r="C514" s="3"/>
      <c r="D514" s="128" t="s">
        <v>787</v>
      </c>
      <c r="E514" s="128"/>
      <c r="F514" s="128"/>
      <c r="G514" s="128"/>
      <c r="H514" s="128"/>
      <c r="I514" s="128"/>
      <c r="J514" s="4" t="s">
        <v>788</v>
      </c>
      <c r="K514" s="9">
        <v>0</v>
      </c>
      <c r="L514" s="196" t="s">
        <v>710</v>
      </c>
      <c r="M514" s="196"/>
      <c r="N514" s="196" t="s">
        <v>710</v>
      </c>
      <c r="O514" s="196"/>
    </row>
    <row r="515" spans="1:15" outlineLevel="1">
      <c r="A515" s="3"/>
      <c r="B515" s="3"/>
      <c r="C515" s="3"/>
      <c r="D515" s="128" t="s">
        <v>789</v>
      </c>
      <c r="E515" s="128"/>
      <c r="F515" s="128"/>
      <c r="G515" s="128"/>
      <c r="H515" s="128"/>
      <c r="I515" s="128"/>
      <c r="J515" s="4" t="s">
        <v>790</v>
      </c>
      <c r="K515" s="9">
        <v>0</v>
      </c>
      <c r="L515" s="196" t="s">
        <v>710</v>
      </c>
      <c r="M515" s="196"/>
      <c r="N515" s="196" t="s">
        <v>710</v>
      </c>
      <c r="O515" s="196"/>
    </row>
    <row r="516" spans="1:15" outlineLevel="1">
      <c r="A516" s="3"/>
      <c r="B516" s="3"/>
      <c r="C516" s="3"/>
      <c r="D516" s="128" t="s">
        <v>791</v>
      </c>
      <c r="E516" s="128"/>
      <c r="F516" s="128"/>
      <c r="G516" s="128"/>
      <c r="H516" s="128"/>
      <c r="I516" s="128"/>
      <c r="J516" s="4" t="s">
        <v>792</v>
      </c>
      <c r="K516" s="9">
        <v>0</v>
      </c>
      <c r="L516" s="4">
        <v>7038</v>
      </c>
      <c r="M516" s="9">
        <v>0</v>
      </c>
      <c r="N516" s="4">
        <v>7039</v>
      </c>
      <c r="O516" s="21">
        <v>0</v>
      </c>
    </row>
    <row r="517" spans="1:15">
      <c r="A517" s="3"/>
      <c r="B517" s="3"/>
      <c r="C517" s="143" t="s">
        <v>793</v>
      </c>
      <c r="D517" s="143"/>
      <c r="E517" s="143"/>
      <c r="F517" s="143"/>
      <c r="G517" s="143"/>
      <c r="H517" s="143"/>
      <c r="I517" s="143"/>
      <c r="J517" s="190" t="s">
        <v>110</v>
      </c>
      <c r="K517" s="190"/>
      <c r="L517" s="190" t="s">
        <v>760</v>
      </c>
      <c r="M517" s="190"/>
      <c r="N517" s="190" t="s">
        <v>761</v>
      </c>
      <c r="O517" s="190"/>
    </row>
    <row r="518" spans="1:15" outlineLevel="1">
      <c r="A518" s="3"/>
      <c r="B518" s="3"/>
      <c r="C518" s="3"/>
      <c r="D518" s="128" t="s">
        <v>794</v>
      </c>
      <c r="E518" s="128"/>
      <c r="F518" s="128"/>
      <c r="G518" s="128"/>
      <c r="H518" s="128"/>
      <c r="I518" s="128"/>
      <c r="J518" s="4" t="s">
        <v>795</v>
      </c>
      <c r="K518" s="22">
        <v>0</v>
      </c>
      <c r="L518" s="4" t="s">
        <v>796</v>
      </c>
      <c r="M518" s="22">
        <v>0</v>
      </c>
      <c r="N518" s="4" t="s">
        <v>797</v>
      </c>
      <c r="O518" s="21">
        <v>0</v>
      </c>
    </row>
    <row r="519" spans="1:15" outlineLevel="1">
      <c r="A519" s="3"/>
      <c r="B519" s="3"/>
      <c r="C519" s="3"/>
      <c r="D519" s="128" t="s">
        <v>798</v>
      </c>
      <c r="E519" s="128"/>
      <c r="F519" s="128"/>
      <c r="G519" s="128"/>
      <c r="H519" s="128"/>
      <c r="I519" s="128"/>
      <c r="J519" s="4" t="s">
        <v>799</v>
      </c>
      <c r="K519" s="22">
        <v>0</v>
      </c>
      <c r="L519" s="4" t="s">
        <v>800</v>
      </c>
      <c r="M519" s="22">
        <v>0</v>
      </c>
      <c r="N519" s="4" t="s">
        <v>801</v>
      </c>
      <c r="O519" s="21">
        <v>0</v>
      </c>
    </row>
    <row r="520" spans="1:15" outlineLevel="1">
      <c r="A520" s="3"/>
      <c r="B520" s="3"/>
      <c r="C520" s="3"/>
      <c r="D520" s="128" t="s">
        <v>802</v>
      </c>
      <c r="E520" s="128"/>
      <c r="F520" s="128"/>
      <c r="G520" s="128"/>
      <c r="H520" s="128"/>
      <c r="I520" s="128"/>
      <c r="J520" s="4" t="s">
        <v>803</v>
      </c>
      <c r="K520" s="22">
        <v>0</v>
      </c>
      <c r="L520" s="4" t="s">
        <v>804</v>
      </c>
      <c r="M520" s="22">
        <v>0</v>
      </c>
      <c r="N520" s="4" t="s">
        <v>805</v>
      </c>
      <c r="O520" s="21">
        <v>0</v>
      </c>
    </row>
    <row r="521" spans="1:15" outlineLevel="1">
      <c r="A521" s="3"/>
      <c r="B521" s="3"/>
      <c r="C521" s="3"/>
      <c r="D521" s="128" t="s">
        <v>806</v>
      </c>
      <c r="E521" s="128"/>
      <c r="F521" s="128"/>
      <c r="G521" s="128"/>
      <c r="H521" s="128"/>
      <c r="I521" s="128"/>
      <c r="J521" s="4" t="s">
        <v>807</v>
      </c>
      <c r="K521" s="22">
        <v>0</v>
      </c>
      <c r="L521" s="4" t="s">
        <v>808</v>
      </c>
      <c r="M521" s="22">
        <v>0</v>
      </c>
      <c r="N521" s="4" t="s">
        <v>809</v>
      </c>
      <c r="O521" s="21">
        <v>0</v>
      </c>
    </row>
    <row r="522" spans="1:15" outlineLevel="1">
      <c r="A522" s="3"/>
      <c r="B522" s="3"/>
      <c r="C522" s="3"/>
      <c r="D522" s="128" t="s">
        <v>810</v>
      </c>
      <c r="E522" s="128"/>
      <c r="F522" s="128"/>
      <c r="G522" s="128"/>
      <c r="H522" s="128"/>
      <c r="I522" s="128"/>
      <c r="J522" s="4" t="s">
        <v>811</v>
      </c>
      <c r="K522" s="22">
        <v>0</v>
      </c>
      <c r="L522" s="4" t="s">
        <v>812</v>
      </c>
      <c r="M522" s="22">
        <v>0</v>
      </c>
      <c r="N522" s="4" t="s">
        <v>813</v>
      </c>
      <c r="O522" s="21">
        <v>0</v>
      </c>
    </row>
    <row r="523" spans="1:15" outlineLevel="1">
      <c r="A523" s="3"/>
      <c r="B523" s="3"/>
      <c r="C523" s="3"/>
      <c r="D523" s="128" t="s">
        <v>814</v>
      </c>
      <c r="E523" s="128"/>
      <c r="F523" s="128"/>
      <c r="G523" s="128"/>
      <c r="H523" s="128"/>
      <c r="I523" s="128"/>
      <c r="J523" s="4" t="s">
        <v>815</v>
      </c>
      <c r="K523" s="22">
        <v>0</v>
      </c>
      <c r="L523" s="4" t="s">
        <v>816</v>
      </c>
      <c r="M523" s="22">
        <v>0</v>
      </c>
      <c r="N523" s="4" t="s">
        <v>817</v>
      </c>
      <c r="O523" s="21">
        <v>0</v>
      </c>
    </row>
    <row r="524" spans="1:15" outlineLevel="1">
      <c r="A524" s="3"/>
      <c r="B524" s="3"/>
      <c r="C524" s="3"/>
      <c r="D524" s="128" t="s">
        <v>440</v>
      </c>
      <c r="E524" s="128"/>
      <c r="F524" s="128"/>
      <c r="G524" s="128"/>
      <c r="H524" s="128"/>
      <c r="I524" s="128"/>
      <c r="J524" s="4" t="s">
        <v>818</v>
      </c>
      <c r="K524" s="22">
        <v>0</v>
      </c>
      <c r="L524" s="4" t="s">
        <v>819</v>
      </c>
      <c r="M524" s="22">
        <v>0</v>
      </c>
      <c r="N524" s="4" t="s">
        <v>820</v>
      </c>
      <c r="O524" s="21">
        <v>0</v>
      </c>
    </row>
    <row r="525" spans="1:15" outlineLevel="1">
      <c r="A525" s="3"/>
      <c r="B525" s="3"/>
      <c r="C525" s="3"/>
      <c r="D525" s="128" t="s">
        <v>88</v>
      </c>
      <c r="E525" s="128"/>
      <c r="F525" s="128"/>
      <c r="G525" s="128"/>
      <c r="H525" s="128"/>
      <c r="I525" s="128"/>
      <c r="J525" s="4" t="s">
        <v>821</v>
      </c>
      <c r="K525" s="22">
        <v>0</v>
      </c>
      <c r="L525" s="4" t="s">
        <v>822</v>
      </c>
      <c r="M525" s="22">
        <v>0</v>
      </c>
      <c r="N525" s="4" t="s">
        <v>823</v>
      </c>
      <c r="O525" s="23">
        <v>0</v>
      </c>
    </row>
    <row r="526" spans="1:15">
      <c r="A526" s="3"/>
      <c r="B526" s="3"/>
      <c r="C526" s="143" t="s">
        <v>824</v>
      </c>
      <c r="D526" s="143"/>
      <c r="E526" s="143"/>
      <c r="F526" s="143"/>
      <c r="G526" s="143"/>
      <c r="H526" s="143"/>
      <c r="I526" s="143"/>
      <c r="J526" s="143"/>
      <c r="K526" s="143"/>
      <c r="L526" s="143"/>
      <c r="M526" s="143"/>
      <c r="N526" s="143"/>
      <c r="O526" s="143"/>
    </row>
    <row r="527" spans="1:15" outlineLevel="1">
      <c r="A527" s="3"/>
      <c r="B527" s="3"/>
      <c r="C527" s="3"/>
      <c r="D527" s="138" t="s">
        <v>825</v>
      </c>
      <c r="E527" s="138"/>
      <c r="F527" s="138"/>
      <c r="G527" s="138"/>
      <c r="H527" s="138"/>
      <c r="I527" s="138"/>
      <c r="J527" s="190" t="s">
        <v>110</v>
      </c>
      <c r="K527" s="190"/>
      <c r="L527" s="190" t="s">
        <v>760</v>
      </c>
      <c r="M527" s="190"/>
      <c r="N527" s="190" t="s">
        <v>761</v>
      </c>
      <c r="O527" s="190"/>
    </row>
    <row r="528" spans="1:15" outlineLevel="1">
      <c r="A528" s="3"/>
      <c r="B528" s="3"/>
      <c r="C528" s="3"/>
      <c r="D528" s="144"/>
      <c r="E528" s="128" t="s">
        <v>826</v>
      </c>
      <c r="F528" s="128"/>
      <c r="G528" s="128"/>
      <c r="H528" s="128"/>
      <c r="I528" s="128"/>
      <c r="J528" s="4" t="s">
        <v>827</v>
      </c>
      <c r="K528" s="22">
        <v>0</v>
      </c>
      <c r="L528" s="4" t="s">
        <v>828</v>
      </c>
      <c r="M528" s="22">
        <v>0</v>
      </c>
      <c r="N528" s="4" t="s">
        <v>829</v>
      </c>
      <c r="O528" s="24">
        <v>0</v>
      </c>
    </row>
    <row r="529" spans="1:15" outlineLevel="1">
      <c r="A529" s="3"/>
      <c r="B529" s="3"/>
      <c r="C529" s="3"/>
      <c r="D529" s="144"/>
      <c r="E529" s="128" t="s">
        <v>830</v>
      </c>
      <c r="F529" s="128"/>
      <c r="G529" s="128"/>
      <c r="H529" s="128"/>
      <c r="I529" s="128"/>
      <c r="J529" s="4" t="s">
        <v>831</v>
      </c>
      <c r="K529" s="22">
        <v>0</v>
      </c>
      <c r="L529" s="4" t="s">
        <v>832</v>
      </c>
      <c r="M529" s="22">
        <v>0</v>
      </c>
      <c r="N529" s="4" t="s">
        <v>833</v>
      </c>
      <c r="O529" s="24">
        <v>0</v>
      </c>
    </row>
    <row r="530" spans="1:15" outlineLevel="1">
      <c r="A530" s="3"/>
      <c r="B530" s="3"/>
      <c r="C530" s="3"/>
      <c r="D530" s="128" t="s">
        <v>834</v>
      </c>
      <c r="E530" s="128"/>
      <c r="F530" s="128"/>
      <c r="G530" s="128"/>
      <c r="H530" s="128"/>
      <c r="I530" s="128"/>
      <c r="J530" s="4" t="s">
        <v>835</v>
      </c>
      <c r="K530" s="22">
        <v>0</v>
      </c>
      <c r="L530" s="4" t="s">
        <v>836</v>
      </c>
      <c r="M530" s="22">
        <v>0</v>
      </c>
      <c r="N530" s="4" t="s">
        <v>837</v>
      </c>
      <c r="O530" s="24">
        <v>0</v>
      </c>
    </row>
    <row r="531" spans="1:15" outlineLevel="1">
      <c r="A531" s="3"/>
      <c r="B531" s="3"/>
      <c r="C531" s="3"/>
      <c r="D531" s="128" t="s">
        <v>838</v>
      </c>
      <c r="E531" s="128"/>
      <c r="F531" s="128"/>
      <c r="G531" s="128"/>
      <c r="H531" s="128"/>
      <c r="I531" s="128"/>
      <c r="J531" s="4" t="s">
        <v>839</v>
      </c>
      <c r="K531" s="22">
        <v>0</v>
      </c>
      <c r="L531" s="4" t="s">
        <v>840</v>
      </c>
      <c r="M531" s="22">
        <v>0</v>
      </c>
      <c r="N531" s="4" t="s">
        <v>841</v>
      </c>
      <c r="O531" s="24">
        <v>0</v>
      </c>
    </row>
    <row r="532" spans="1:15" outlineLevel="1">
      <c r="A532" s="3"/>
      <c r="B532" s="3"/>
      <c r="C532" s="3"/>
      <c r="D532" s="138" t="s">
        <v>842</v>
      </c>
      <c r="E532" s="138"/>
      <c r="F532" s="138"/>
      <c r="G532" s="138"/>
      <c r="H532" s="138"/>
      <c r="I532" s="138"/>
      <c r="J532" s="190" t="s">
        <v>110</v>
      </c>
      <c r="K532" s="190"/>
      <c r="L532" s="190" t="s">
        <v>760</v>
      </c>
      <c r="M532" s="198"/>
      <c r="N532" s="190" t="s">
        <v>761</v>
      </c>
      <c r="O532" s="190"/>
    </row>
    <row r="533" spans="1:15" outlineLevel="1">
      <c r="A533" s="3"/>
      <c r="B533" s="3"/>
      <c r="C533" s="3"/>
      <c r="D533" s="144"/>
      <c r="E533" s="128" t="s">
        <v>843</v>
      </c>
      <c r="F533" s="128"/>
      <c r="G533" s="128"/>
      <c r="H533" s="128"/>
      <c r="I533" s="128"/>
      <c r="J533" s="4" t="s">
        <v>844</v>
      </c>
      <c r="K533" s="22">
        <v>0</v>
      </c>
      <c r="L533" s="4" t="s">
        <v>845</v>
      </c>
      <c r="M533" s="25">
        <v>0</v>
      </c>
      <c r="N533" s="4" t="s">
        <v>846</v>
      </c>
      <c r="O533" s="24">
        <v>0</v>
      </c>
    </row>
    <row r="534" spans="1:15" outlineLevel="1">
      <c r="A534" s="3"/>
      <c r="B534" s="3"/>
      <c r="C534" s="3"/>
      <c r="D534" s="144"/>
      <c r="E534" s="128" t="s">
        <v>847</v>
      </c>
      <c r="F534" s="128"/>
      <c r="G534" s="128"/>
      <c r="H534" s="128"/>
      <c r="I534" s="128"/>
      <c r="J534" s="4" t="s">
        <v>848</v>
      </c>
      <c r="K534" s="22">
        <v>0</v>
      </c>
      <c r="L534" s="4" t="s">
        <v>849</v>
      </c>
      <c r="M534" s="26">
        <v>0</v>
      </c>
      <c r="N534" s="4" t="s">
        <v>850</v>
      </c>
      <c r="O534" s="24">
        <v>0</v>
      </c>
    </row>
    <row r="535" spans="1:15" outlineLevel="1">
      <c r="A535" s="3"/>
      <c r="B535" s="3"/>
      <c r="C535" s="3"/>
      <c r="D535" s="144"/>
      <c r="E535" s="128" t="s">
        <v>851</v>
      </c>
      <c r="F535" s="128"/>
      <c r="G535" s="128"/>
      <c r="H535" s="128"/>
      <c r="I535" s="128"/>
      <c r="J535" s="4" t="s">
        <v>852</v>
      </c>
      <c r="K535" s="22">
        <v>0</v>
      </c>
      <c r="L535" s="4" t="s">
        <v>853</v>
      </c>
      <c r="M535" s="26">
        <v>0</v>
      </c>
      <c r="N535" s="4" t="s">
        <v>854</v>
      </c>
      <c r="O535" s="24">
        <v>0</v>
      </c>
    </row>
    <row r="536" spans="1:15" outlineLevel="1">
      <c r="A536" s="3"/>
      <c r="B536" s="3"/>
      <c r="C536" s="3"/>
      <c r="D536" s="144"/>
      <c r="E536" s="128" t="s">
        <v>88</v>
      </c>
      <c r="F536" s="128"/>
      <c r="G536" s="128"/>
      <c r="H536" s="128"/>
      <c r="I536" s="128"/>
      <c r="J536" s="4" t="s">
        <v>855</v>
      </c>
      <c r="K536" s="22">
        <v>0</v>
      </c>
      <c r="L536" s="4" t="s">
        <v>856</v>
      </c>
      <c r="M536" s="26">
        <v>0</v>
      </c>
      <c r="N536" s="4" t="s">
        <v>857</v>
      </c>
      <c r="O536" s="24">
        <v>0</v>
      </c>
    </row>
    <row r="537" spans="1:15" outlineLevel="1">
      <c r="A537" s="3"/>
      <c r="B537" s="3"/>
      <c r="C537" s="3"/>
      <c r="D537" s="128" t="s">
        <v>858</v>
      </c>
      <c r="E537" s="128"/>
      <c r="F537" s="128"/>
      <c r="G537" s="128"/>
      <c r="H537" s="128"/>
      <c r="I537" s="128"/>
      <c r="J537" s="4" t="s">
        <v>859</v>
      </c>
      <c r="K537" s="22">
        <v>0</v>
      </c>
      <c r="L537" s="4" t="s">
        <v>860</v>
      </c>
      <c r="M537" s="26">
        <v>0</v>
      </c>
      <c r="N537" s="4" t="s">
        <v>861</v>
      </c>
      <c r="O537" s="24">
        <v>0</v>
      </c>
    </row>
    <row r="538" spans="1:15" outlineLevel="1">
      <c r="A538" s="3"/>
      <c r="B538" s="3"/>
      <c r="C538" s="3"/>
      <c r="D538" s="128" t="s">
        <v>862</v>
      </c>
      <c r="E538" s="128"/>
      <c r="F538" s="128"/>
      <c r="G538" s="128"/>
      <c r="H538" s="128"/>
      <c r="I538" s="128"/>
      <c r="J538" s="4" t="s">
        <v>863</v>
      </c>
      <c r="K538" s="22">
        <v>0</v>
      </c>
      <c r="L538" s="4" t="s">
        <v>864</v>
      </c>
      <c r="M538" s="27">
        <v>0</v>
      </c>
      <c r="N538" s="4" t="s">
        <v>865</v>
      </c>
      <c r="O538" s="24">
        <v>0</v>
      </c>
    </row>
    <row r="539" spans="1:15">
      <c r="A539" s="3"/>
      <c r="B539" s="3"/>
      <c r="C539" s="138" t="s">
        <v>866</v>
      </c>
      <c r="D539" s="138"/>
      <c r="E539" s="138"/>
      <c r="F539" s="138"/>
      <c r="G539" s="138"/>
      <c r="H539" s="138"/>
      <c r="I539" s="138"/>
      <c r="J539" s="190" t="s">
        <v>110</v>
      </c>
      <c r="K539" s="198"/>
      <c r="L539" s="190" t="s">
        <v>760</v>
      </c>
      <c r="M539" s="190"/>
      <c r="N539" s="190" t="s">
        <v>761</v>
      </c>
      <c r="O539" s="190"/>
    </row>
    <row r="540" spans="1:15" outlineLevel="1">
      <c r="A540" s="3"/>
      <c r="B540" s="3"/>
      <c r="C540" s="144"/>
      <c r="D540" s="128" t="s">
        <v>867</v>
      </c>
      <c r="E540" s="128"/>
      <c r="F540" s="128"/>
      <c r="G540" s="128"/>
      <c r="H540" s="128"/>
      <c r="I540" s="128"/>
      <c r="J540" s="4" t="s">
        <v>868</v>
      </c>
      <c r="K540" s="25">
        <v>0</v>
      </c>
      <c r="L540" s="4" t="s">
        <v>869</v>
      </c>
      <c r="M540" s="22">
        <v>0</v>
      </c>
      <c r="N540" s="4" t="s">
        <v>870</v>
      </c>
      <c r="O540" s="24">
        <v>0</v>
      </c>
    </row>
    <row r="541" spans="1:15" outlineLevel="1">
      <c r="A541" s="3"/>
      <c r="B541" s="3"/>
      <c r="C541" s="144"/>
      <c r="D541" s="128" t="s">
        <v>871</v>
      </c>
      <c r="E541" s="128"/>
      <c r="F541" s="128"/>
      <c r="G541" s="128"/>
      <c r="H541" s="128"/>
      <c r="I541" s="128"/>
      <c r="J541" s="4" t="s">
        <v>872</v>
      </c>
      <c r="K541" s="27">
        <v>0</v>
      </c>
      <c r="L541" s="4" t="s">
        <v>873</v>
      </c>
      <c r="M541" s="27">
        <v>0</v>
      </c>
      <c r="N541" s="4" t="s">
        <v>874</v>
      </c>
      <c r="O541" s="23">
        <v>0</v>
      </c>
    </row>
    <row r="542" spans="1:15" outlineLevel="1">
      <c r="A542" s="3"/>
      <c r="B542" s="3"/>
      <c r="C542" s="144"/>
      <c r="D542" s="138" t="s">
        <v>842</v>
      </c>
      <c r="E542" s="138"/>
      <c r="F542" s="138"/>
      <c r="G542" s="138"/>
      <c r="H542" s="138"/>
      <c r="I542" s="138"/>
      <c r="J542" s="190" t="s">
        <v>110</v>
      </c>
      <c r="K542" s="190"/>
      <c r="L542" s="190" t="s">
        <v>760</v>
      </c>
      <c r="M542" s="190"/>
      <c r="N542" s="190" t="s">
        <v>761</v>
      </c>
      <c r="O542" s="190"/>
    </row>
    <row r="543" spans="1:15" outlineLevel="1">
      <c r="A543" s="3"/>
      <c r="B543" s="3"/>
      <c r="C543" s="144"/>
      <c r="D543" s="144"/>
      <c r="E543" s="128" t="s">
        <v>508</v>
      </c>
      <c r="F543" s="128"/>
      <c r="G543" s="128"/>
      <c r="H543" s="128"/>
      <c r="I543" s="128"/>
      <c r="J543" s="4" t="s">
        <v>875</v>
      </c>
      <c r="K543" s="22">
        <v>0</v>
      </c>
      <c r="L543" s="4" t="s">
        <v>876</v>
      </c>
      <c r="M543" s="22">
        <v>0</v>
      </c>
      <c r="N543" s="4" t="s">
        <v>877</v>
      </c>
      <c r="O543" s="24">
        <v>0</v>
      </c>
    </row>
    <row r="544" spans="1:15" outlineLevel="1">
      <c r="A544" s="3"/>
      <c r="B544" s="3"/>
      <c r="C544" s="144"/>
      <c r="D544" s="144"/>
      <c r="E544" s="128" t="s">
        <v>878</v>
      </c>
      <c r="F544" s="128"/>
      <c r="G544" s="128"/>
      <c r="H544" s="128"/>
      <c r="I544" s="128"/>
      <c r="J544" s="4" t="s">
        <v>879</v>
      </c>
      <c r="K544" s="22">
        <v>0</v>
      </c>
      <c r="L544" s="4" t="s">
        <v>880</v>
      </c>
      <c r="M544" s="22">
        <v>0</v>
      </c>
      <c r="N544" s="4" t="s">
        <v>881</v>
      </c>
      <c r="O544" s="24">
        <v>0</v>
      </c>
    </row>
    <row r="545" spans="1:15" outlineLevel="1">
      <c r="A545" s="3"/>
      <c r="B545" s="3"/>
      <c r="C545" s="144"/>
      <c r="D545" s="144"/>
      <c r="E545" s="128" t="s">
        <v>88</v>
      </c>
      <c r="F545" s="128"/>
      <c r="G545" s="128"/>
      <c r="H545" s="128"/>
      <c r="I545" s="128"/>
      <c r="J545" s="4" t="s">
        <v>882</v>
      </c>
      <c r="K545" s="22">
        <v>0</v>
      </c>
      <c r="L545" s="4" t="s">
        <v>883</v>
      </c>
      <c r="M545" s="22">
        <v>0</v>
      </c>
      <c r="N545" s="4" t="s">
        <v>884</v>
      </c>
      <c r="O545" s="24">
        <v>0</v>
      </c>
    </row>
    <row r="546" spans="1:15" outlineLevel="1">
      <c r="A546" s="3"/>
      <c r="B546" s="3"/>
      <c r="C546" s="144"/>
      <c r="D546" s="128" t="s">
        <v>885</v>
      </c>
      <c r="E546" s="128"/>
      <c r="F546" s="128"/>
      <c r="G546" s="128"/>
      <c r="H546" s="128"/>
      <c r="I546" s="128"/>
      <c r="J546" s="4" t="s">
        <v>886</v>
      </c>
      <c r="K546" s="27">
        <v>0</v>
      </c>
      <c r="L546" s="4" t="s">
        <v>887</v>
      </c>
      <c r="M546" s="22">
        <v>0</v>
      </c>
      <c r="N546" s="4" t="s">
        <v>888</v>
      </c>
      <c r="O546" s="24">
        <v>0</v>
      </c>
    </row>
    <row r="547" spans="1:15">
      <c r="A547" s="3"/>
      <c r="B547" s="3"/>
      <c r="C547" s="143" t="s">
        <v>889</v>
      </c>
      <c r="D547" s="143"/>
      <c r="E547" s="143"/>
      <c r="F547" s="143"/>
      <c r="G547" s="143"/>
      <c r="H547" s="143"/>
      <c r="I547" s="143"/>
      <c r="J547" s="190" t="s">
        <v>110</v>
      </c>
      <c r="K547" s="190"/>
      <c r="L547" s="190" t="s">
        <v>760</v>
      </c>
      <c r="M547" s="190"/>
      <c r="N547" s="190" t="s">
        <v>761</v>
      </c>
      <c r="O547" s="190"/>
    </row>
    <row r="548" spans="1:15" outlineLevel="1">
      <c r="A548" s="3"/>
      <c r="B548" s="3"/>
      <c r="C548" s="3"/>
      <c r="D548" s="128" t="s">
        <v>890</v>
      </c>
      <c r="E548" s="128"/>
      <c r="F548" s="128"/>
      <c r="G548" s="128"/>
      <c r="H548" s="128"/>
      <c r="I548" s="128"/>
      <c r="J548" s="196" t="s">
        <v>710</v>
      </c>
      <c r="K548" s="196"/>
      <c r="L548" s="4" t="s">
        <v>891</v>
      </c>
      <c r="M548" s="22">
        <v>0</v>
      </c>
      <c r="N548" s="4" t="s">
        <v>892</v>
      </c>
      <c r="O548" s="24">
        <v>0</v>
      </c>
    </row>
    <row r="549" spans="1:15" outlineLevel="1">
      <c r="A549" s="3"/>
      <c r="B549" s="3"/>
      <c r="C549" s="3"/>
      <c r="D549" s="128" t="s">
        <v>601</v>
      </c>
      <c r="E549" s="128"/>
      <c r="F549" s="128"/>
      <c r="G549" s="128"/>
      <c r="H549" s="128"/>
      <c r="I549" s="128"/>
      <c r="J549" s="4" t="s">
        <v>893</v>
      </c>
      <c r="K549" s="27">
        <v>0</v>
      </c>
      <c r="L549" s="4" t="s">
        <v>894</v>
      </c>
      <c r="M549" s="22">
        <v>0</v>
      </c>
      <c r="N549" s="4" t="s">
        <v>895</v>
      </c>
      <c r="O549" s="24">
        <v>0</v>
      </c>
    </row>
    <row r="550" spans="1:15" outlineLevel="1">
      <c r="A550" s="3"/>
      <c r="B550" s="3"/>
      <c r="C550" s="3"/>
      <c r="D550" s="128" t="s">
        <v>604</v>
      </c>
      <c r="E550" s="128"/>
      <c r="F550" s="128"/>
      <c r="G550" s="128"/>
      <c r="H550" s="128"/>
      <c r="I550" s="128"/>
      <c r="J550" s="196" t="s">
        <v>710</v>
      </c>
      <c r="K550" s="196"/>
      <c r="L550" s="4" t="s">
        <v>896</v>
      </c>
      <c r="M550" s="22">
        <v>0</v>
      </c>
      <c r="N550" s="4" t="s">
        <v>897</v>
      </c>
      <c r="O550" s="24">
        <v>0</v>
      </c>
    </row>
    <row r="551" spans="1:15" outlineLevel="1">
      <c r="A551" s="3"/>
      <c r="B551" s="3"/>
      <c r="C551" s="3"/>
      <c r="D551" s="128" t="s">
        <v>607</v>
      </c>
      <c r="E551" s="128"/>
      <c r="F551" s="128"/>
      <c r="G551" s="128"/>
      <c r="H551" s="128"/>
      <c r="I551" s="128"/>
      <c r="J551" s="196" t="s">
        <v>710</v>
      </c>
      <c r="K551" s="196"/>
      <c r="L551" s="4" t="s">
        <v>898</v>
      </c>
      <c r="M551" s="22">
        <v>0</v>
      </c>
      <c r="N551" s="4" t="s">
        <v>899</v>
      </c>
      <c r="O551" s="24">
        <v>0</v>
      </c>
    </row>
    <row r="552" spans="1:15" outlineLevel="1">
      <c r="A552" s="3"/>
      <c r="B552" s="3"/>
      <c r="C552" s="3"/>
      <c r="D552" s="128" t="s">
        <v>610</v>
      </c>
      <c r="E552" s="128"/>
      <c r="F552" s="128"/>
      <c r="G552" s="128"/>
      <c r="H552" s="128"/>
      <c r="I552" s="128"/>
      <c r="J552" s="4" t="s">
        <v>900</v>
      </c>
      <c r="K552" s="27">
        <v>0</v>
      </c>
      <c r="L552" s="4" t="s">
        <v>901</v>
      </c>
      <c r="M552" s="22">
        <v>0</v>
      </c>
      <c r="N552" s="4" t="s">
        <v>902</v>
      </c>
      <c r="O552" s="24">
        <v>0</v>
      </c>
    </row>
    <row r="553" spans="1:15" outlineLevel="1">
      <c r="A553" s="3"/>
      <c r="B553" s="3"/>
      <c r="C553" s="3"/>
      <c r="D553" s="128" t="s">
        <v>613</v>
      </c>
      <c r="E553" s="128"/>
      <c r="F553" s="128"/>
      <c r="G553" s="128"/>
      <c r="H553" s="128"/>
      <c r="I553" s="128"/>
      <c r="J553" s="4" t="s">
        <v>903</v>
      </c>
      <c r="K553" s="27">
        <v>0</v>
      </c>
      <c r="L553" s="4" t="s">
        <v>904</v>
      </c>
      <c r="M553" s="22">
        <v>0</v>
      </c>
      <c r="N553" s="4" t="s">
        <v>905</v>
      </c>
      <c r="O553" s="24">
        <v>0</v>
      </c>
    </row>
    <row r="554" spans="1:15" outlineLevel="1">
      <c r="A554" s="3"/>
      <c r="B554" s="3"/>
      <c r="C554" s="3"/>
      <c r="D554" s="128" t="s">
        <v>616</v>
      </c>
      <c r="E554" s="128"/>
      <c r="F554" s="128"/>
      <c r="G554" s="128"/>
      <c r="H554" s="128"/>
      <c r="I554" s="128"/>
      <c r="J554" s="196" t="s">
        <v>710</v>
      </c>
      <c r="K554" s="196"/>
      <c r="L554" s="4" t="s">
        <v>906</v>
      </c>
      <c r="M554" s="22">
        <v>0</v>
      </c>
      <c r="N554" s="4" t="s">
        <v>907</v>
      </c>
      <c r="O554" s="24">
        <v>0</v>
      </c>
    </row>
    <row r="555" spans="1:15" outlineLevel="1">
      <c r="A555" s="3"/>
      <c r="B555" s="3"/>
      <c r="C555" s="3"/>
      <c r="D555" s="128" t="s">
        <v>619</v>
      </c>
      <c r="E555" s="128"/>
      <c r="F555" s="128"/>
      <c r="G555" s="128"/>
      <c r="H555" s="128"/>
      <c r="I555" s="128"/>
      <c r="J555" s="196" t="s">
        <v>710</v>
      </c>
      <c r="K555" s="196"/>
      <c r="L555" s="4" t="s">
        <v>908</v>
      </c>
      <c r="M555" s="22">
        <v>0</v>
      </c>
      <c r="N555" s="4" t="s">
        <v>909</v>
      </c>
      <c r="O555" s="24">
        <v>0</v>
      </c>
    </row>
    <row r="556" spans="1:15" outlineLevel="1">
      <c r="A556" s="3"/>
      <c r="B556" s="3"/>
      <c r="C556" s="3"/>
      <c r="D556" s="128" t="s">
        <v>622</v>
      </c>
      <c r="E556" s="128"/>
      <c r="F556" s="128"/>
      <c r="G556" s="128"/>
      <c r="H556" s="128"/>
      <c r="I556" s="128"/>
      <c r="J556" s="196" t="s">
        <v>710</v>
      </c>
      <c r="K556" s="196"/>
      <c r="L556" s="4" t="s">
        <v>910</v>
      </c>
      <c r="M556" s="22">
        <v>0</v>
      </c>
      <c r="N556" s="4" t="s">
        <v>911</v>
      </c>
      <c r="O556" s="24">
        <v>0</v>
      </c>
    </row>
    <row r="557" spans="1:15" outlineLevel="1">
      <c r="A557" s="3"/>
      <c r="B557" s="3"/>
      <c r="C557" s="3"/>
      <c r="D557" s="128" t="s">
        <v>392</v>
      </c>
      <c r="E557" s="128"/>
      <c r="F557" s="128"/>
      <c r="G557" s="128"/>
      <c r="H557" s="128"/>
      <c r="I557" s="128"/>
      <c r="J557" s="4" t="s">
        <v>912</v>
      </c>
      <c r="K557" s="27">
        <v>0</v>
      </c>
      <c r="L557" s="4" t="s">
        <v>913</v>
      </c>
      <c r="M557" s="22">
        <v>0</v>
      </c>
      <c r="N557" s="4" t="s">
        <v>914</v>
      </c>
      <c r="O557" s="24">
        <v>0</v>
      </c>
    </row>
    <row r="558" spans="1:15">
      <c r="A558" s="3"/>
      <c r="B558" s="3"/>
      <c r="C558" s="143" t="s">
        <v>915</v>
      </c>
      <c r="D558" s="143"/>
      <c r="E558" s="143"/>
      <c r="F558" s="143"/>
      <c r="G558" s="143"/>
      <c r="H558" s="143"/>
      <c r="I558" s="143"/>
      <c r="J558" s="190" t="s">
        <v>110</v>
      </c>
      <c r="K558" s="190"/>
      <c r="L558" s="190" t="s">
        <v>760</v>
      </c>
      <c r="M558" s="190"/>
      <c r="N558" s="190" t="s">
        <v>761</v>
      </c>
      <c r="O558" s="190"/>
    </row>
    <row r="559" spans="1:15" outlineLevel="1">
      <c r="A559" s="3"/>
      <c r="B559" s="3"/>
      <c r="C559" s="3"/>
      <c r="D559" s="128" t="s">
        <v>378</v>
      </c>
      <c r="E559" s="128"/>
      <c r="F559" s="128"/>
      <c r="G559" s="128"/>
      <c r="H559" s="128"/>
      <c r="I559" s="128"/>
      <c r="J559" s="4" t="s">
        <v>916</v>
      </c>
      <c r="K559" s="27">
        <v>0</v>
      </c>
      <c r="L559" s="4" t="s">
        <v>917</v>
      </c>
      <c r="M559" s="22">
        <v>0</v>
      </c>
      <c r="N559" s="4" t="s">
        <v>918</v>
      </c>
      <c r="O559" s="24">
        <v>0</v>
      </c>
    </row>
    <row r="560" spans="1:15" outlineLevel="1">
      <c r="A560" s="3"/>
      <c r="B560" s="3"/>
      <c r="C560" s="3"/>
      <c r="D560" s="128" t="s">
        <v>630</v>
      </c>
      <c r="E560" s="128"/>
      <c r="F560" s="128"/>
      <c r="G560" s="128"/>
      <c r="H560" s="128"/>
      <c r="I560" s="128"/>
      <c r="J560" s="4" t="s">
        <v>919</v>
      </c>
      <c r="K560" s="27">
        <v>0</v>
      </c>
      <c r="L560" s="4" t="s">
        <v>920</v>
      </c>
      <c r="M560" s="22">
        <v>0</v>
      </c>
      <c r="N560" s="4" t="s">
        <v>921</v>
      </c>
      <c r="O560" s="24">
        <v>0</v>
      </c>
    </row>
    <row r="561" spans="1:15" outlineLevel="1">
      <c r="A561" s="3"/>
      <c r="B561" s="3"/>
      <c r="C561" s="3"/>
      <c r="D561" s="128" t="s">
        <v>382</v>
      </c>
      <c r="E561" s="128"/>
      <c r="F561" s="128"/>
      <c r="G561" s="128"/>
      <c r="H561" s="128"/>
      <c r="I561" s="128"/>
      <c r="J561" s="196" t="s">
        <v>710</v>
      </c>
      <c r="K561" s="196"/>
      <c r="L561" s="4" t="s">
        <v>922</v>
      </c>
      <c r="M561" s="22">
        <v>0</v>
      </c>
      <c r="N561" s="4" t="s">
        <v>923</v>
      </c>
      <c r="O561" s="24">
        <v>0</v>
      </c>
    </row>
    <row r="562" spans="1:15" outlineLevel="1">
      <c r="A562" s="3"/>
      <c r="B562" s="3"/>
      <c r="C562" s="3"/>
      <c r="D562" s="128" t="s">
        <v>384</v>
      </c>
      <c r="E562" s="128"/>
      <c r="F562" s="128"/>
      <c r="G562" s="128"/>
      <c r="H562" s="128"/>
      <c r="I562" s="128"/>
      <c r="J562" s="196" t="s">
        <v>710</v>
      </c>
      <c r="K562" s="196"/>
      <c r="L562" s="4" t="s">
        <v>924</v>
      </c>
      <c r="M562" s="22">
        <v>0</v>
      </c>
      <c r="N562" s="4" t="s">
        <v>925</v>
      </c>
      <c r="O562" s="24">
        <v>0</v>
      </c>
    </row>
    <row r="563" spans="1:15" outlineLevel="1">
      <c r="A563" s="3"/>
      <c r="B563" s="3"/>
      <c r="C563" s="3"/>
      <c r="D563" s="128" t="s">
        <v>386</v>
      </c>
      <c r="E563" s="128"/>
      <c r="F563" s="128"/>
      <c r="G563" s="128"/>
      <c r="H563" s="128"/>
      <c r="I563" s="128"/>
      <c r="J563" s="196" t="s">
        <v>710</v>
      </c>
      <c r="K563" s="196"/>
      <c r="L563" s="4" t="s">
        <v>926</v>
      </c>
      <c r="M563" s="22">
        <v>0</v>
      </c>
      <c r="N563" s="4" t="s">
        <v>927</v>
      </c>
      <c r="O563" s="24">
        <v>0</v>
      </c>
    </row>
    <row r="564" spans="1:15" outlineLevel="1">
      <c r="A564" s="3"/>
      <c r="B564" s="3"/>
      <c r="C564" s="3"/>
      <c r="D564" s="128" t="s">
        <v>388</v>
      </c>
      <c r="E564" s="128"/>
      <c r="F564" s="128"/>
      <c r="G564" s="128"/>
      <c r="H564" s="128"/>
      <c r="I564" s="128"/>
      <c r="J564" s="196" t="s">
        <v>710</v>
      </c>
      <c r="K564" s="196"/>
      <c r="L564" s="4" t="s">
        <v>928</v>
      </c>
      <c r="M564" s="22">
        <v>0</v>
      </c>
      <c r="N564" s="4" t="s">
        <v>929</v>
      </c>
      <c r="O564" s="24">
        <v>0</v>
      </c>
    </row>
    <row r="565" spans="1:15" outlineLevel="1">
      <c r="A565" s="3"/>
      <c r="B565" s="3"/>
      <c r="C565" s="3"/>
      <c r="D565" s="128" t="s">
        <v>390</v>
      </c>
      <c r="E565" s="128"/>
      <c r="F565" s="128"/>
      <c r="G565" s="128"/>
      <c r="H565" s="128"/>
      <c r="I565" s="128"/>
      <c r="J565" s="4" t="s">
        <v>930</v>
      </c>
      <c r="K565" s="22">
        <v>0</v>
      </c>
      <c r="L565" s="4" t="s">
        <v>931</v>
      </c>
      <c r="M565" s="22">
        <v>0</v>
      </c>
      <c r="N565" s="4" t="s">
        <v>932</v>
      </c>
      <c r="O565" s="24">
        <v>0</v>
      </c>
    </row>
    <row r="566" spans="1:15" outlineLevel="1">
      <c r="A566" s="3"/>
      <c r="B566" s="3"/>
      <c r="C566" s="3"/>
      <c r="D566" s="128" t="s">
        <v>88</v>
      </c>
      <c r="E566" s="128"/>
      <c r="F566" s="128"/>
      <c r="G566" s="128"/>
      <c r="H566" s="128"/>
      <c r="I566" s="128"/>
      <c r="J566" s="4" t="s">
        <v>933</v>
      </c>
      <c r="K566" s="27">
        <v>0</v>
      </c>
      <c r="L566" s="4" t="s">
        <v>934</v>
      </c>
      <c r="M566" s="22">
        <v>0</v>
      </c>
      <c r="N566" s="4" t="s">
        <v>935</v>
      </c>
      <c r="O566" s="24">
        <v>0</v>
      </c>
    </row>
    <row r="567" spans="1:15">
      <c r="A567" s="3"/>
      <c r="B567" s="3"/>
      <c r="C567" s="138" t="s">
        <v>936</v>
      </c>
      <c r="D567" s="138"/>
      <c r="E567" s="138"/>
      <c r="F567" s="138"/>
      <c r="G567" s="138"/>
      <c r="H567" s="138"/>
      <c r="I567" s="138"/>
      <c r="J567" s="190" t="s">
        <v>110</v>
      </c>
      <c r="K567" s="190"/>
      <c r="L567" s="190" t="s">
        <v>760</v>
      </c>
      <c r="M567" s="190"/>
      <c r="N567" s="190" t="s">
        <v>761</v>
      </c>
      <c r="O567" s="190"/>
    </row>
    <row r="568" spans="1:15" outlineLevel="1">
      <c r="A568" s="3"/>
      <c r="B568" s="3"/>
      <c r="C568" s="144"/>
      <c r="D568" s="128" t="s">
        <v>74</v>
      </c>
      <c r="E568" s="128"/>
      <c r="F568" s="128"/>
      <c r="G568" s="128"/>
      <c r="H568" s="128"/>
      <c r="I568" s="128"/>
      <c r="J568" s="4" t="s">
        <v>937</v>
      </c>
      <c r="K568" s="22">
        <v>0</v>
      </c>
      <c r="L568" s="4" t="s">
        <v>938</v>
      </c>
      <c r="M568" s="22">
        <v>0</v>
      </c>
      <c r="N568" s="4" t="s">
        <v>939</v>
      </c>
      <c r="O568" s="24">
        <v>0</v>
      </c>
    </row>
    <row r="569" spans="1:15" outlineLevel="1">
      <c r="A569" s="3"/>
      <c r="B569" s="3"/>
      <c r="C569" s="144"/>
      <c r="D569" s="128" t="s">
        <v>76</v>
      </c>
      <c r="E569" s="128" t="s">
        <v>710</v>
      </c>
      <c r="F569" s="128"/>
      <c r="G569" s="128"/>
      <c r="H569" s="128"/>
      <c r="I569" s="128"/>
      <c r="J569" s="4" t="s">
        <v>940</v>
      </c>
      <c r="K569" s="27">
        <v>0</v>
      </c>
      <c r="L569" s="4" t="s">
        <v>941</v>
      </c>
      <c r="M569" s="22">
        <v>0</v>
      </c>
      <c r="N569" s="4" t="s">
        <v>942</v>
      </c>
      <c r="O569" s="24">
        <v>0</v>
      </c>
    </row>
    <row r="570" spans="1:15">
      <c r="A570" s="3"/>
      <c r="B570" s="3"/>
      <c r="C570" s="143" t="s">
        <v>943</v>
      </c>
      <c r="D570" s="143"/>
      <c r="E570" s="143"/>
      <c r="F570" s="143"/>
      <c r="G570" s="143"/>
      <c r="H570" s="143"/>
      <c r="I570" s="143"/>
      <c r="J570" s="190" t="s">
        <v>110</v>
      </c>
      <c r="K570" s="190"/>
      <c r="L570" s="190" t="s">
        <v>760</v>
      </c>
      <c r="M570" s="190"/>
      <c r="N570" s="190" t="s">
        <v>761</v>
      </c>
      <c r="O570" s="190"/>
    </row>
    <row r="571" spans="1:15" outlineLevel="1">
      <c r="A571" s="3"/>
      <c r="B571" s="3"/>
      <c r="C571" s="3"/>
      <c r="D571" s="128" t="s">
        <v>944</v>
      </c>
      <c r="E571" s="128"/>
      <c r="F571" s="128"/>
      <c r="G571" s="128"/>
      <c r="H571" s="128"/>
      <c r="I571" s="128"/>
      <c r="J571" s="196" t="s">
        <v>710</v>
      </c>
      <c r="K571" s="196"/>
      <c r="L571" s="4" t="s">
        <v>945</v>
      </c>
      <c r="M571" s="22">
        <v>0</v>
      </c>
      <c r="N571" s="4" t="s">
        <v>946</v>
      </c>
      <c r="O571" s="24">
        <v>0</v>
      </c>
    </row>
    <row r="572" spans="1:15" outlineLevel="1">
      <c r="A572" s="3"/>
      <c r="B572" s="3"/>
      <c r="C572" s="3"/>
      <c r="D572" s="128" t="s">
        <v>947</v>
      </c>
      <c r="E572" s="128"/>
      <c r="F572" s="128" t="s">
        <v>411</v>
      </c>
      <c r="G572" s="128"/>
      <c r="H572" s="128" t="s">
        <v>411</v>
      </c>
      <c r="I572" s="128"/>
      <c r="J572" s="196" t="s">
        <v>710</v>
      </c>
      <c r="K572" s="196"/>
      <c r="L572" s="4" t="s">
        <v>948</v>
      </c>
      <c r="M572" s="22">
        <v>0</v>
      </c>
      <c r="N572" s="4" t="s">
        <v>949</v>
      </c>
      <c r="O572" s="24">
        <v>0</v>
      </c>
    </row>
    <row r="573" spans="1:15" outlineLevel="1">
      <c r="A573" s="3"/>
      <c r="B573" s="3"/>
      <c r="C573" s="3"/>
      <c r="D573" s="128" t="s">
        <v>950</v>
      </c>
      <c r="E573" s="128"/>
      <c r="F573" s="128" t="s">
        <v>411</v>
      </c>
      <c r="G573" s="128"/>
      <c r="H573" s="128" t="s">
        <v>411</v>
      </c>
      <c r="I573" s="128"/>
      <c r="J573" s="4" t="s">
        <v>951</v>
      </c>
      <c r="K573" s="22">
        <v>0</v>
      </c>
      <c r="L573" s="4" t="s">
        <v>952</v>
      </c>
      <c r="M573" s="22">
        <v>0</v>
      </c>
      <c r="N573" s="4" t="s">
        <v>953</v>
      </c>
      <c r="O573" s="24">
        <v>0</v>
      </c>
    </row>
    <row r="574" spans="1:15" outlineLevel="1">
      <c r="A574" s="3"/>
      <c r="B574" s="3"/>
      <c r="C574" s="3"/>
      <c r="D574" s="128" t="s">
        <v>954</v>
      </c>
      <c r="E574" s="128"/>
      <c r="F574" s="128" t="s">
        <v>411</v>
      </c>
      <c r="G574" s="128"/>
      <c r="H574" s="128" t="s">
        <v>411</v>
      </c>
      <c r="I574" s="128"/>
      <c r="J574" s="196" t="s">
        <v>710</v>
      </c>
      <c r="K574" s="196"/>
      <c r="L574" s="4" t="s">
        <v>955</v>
      </c>
      <c r="M574" s="22">
        <v>0</v>
      </c>
      <c r="N574" s="4" t="s">
        <v>956</v>
      </c>
      <c r="O574" s="24">
        <v>0</v>
      </c>
    </row>
    <row r="575" spans="1:15" outlineLevel="1">
      <c r="A575" s="3"/>
      <c r="B575" s="3"/>
      <c r="C575" s="3"/>
      <c r="D575" s="128" t="s">
        <v>957</v>
      </c>
      <c r="E575" s="128"/>
      <c r="F575" s="128" t="s">
        <v>411</v>
      </c>
      <c r="G575" s="128"/>
      <c r="H575" s="128" t="s">
        <v>411</v>
      </c>
      <c r="I575" s="128"/>
      <c r="J575" s="196" t="s">
        <v>710</v>
      </c>
      <c r="K575" s="196"/>
      <c r="L575" s="4" t="s">
        <v>958</v>
      </c>
      <c r="M575" s="22">
        <v>0</v>
      </c>
      <c r="N575" s="4" t="s">
        <v>959</v>
      </c>
      <c r="O575" s="24">
        <v>0</v>
      </c>
    </row>
    <row r="576" spans="1:15" outlineLevel="1">
      <c r="A576" s="3"/>
      <c r="B576" s="3"/>
      <c r="C576" s="3"/>
      <c r="D576" s="128" t="s">
        <v>960</v>
      </c>
      <c r="E576" s="128"/>
      <c r="F576" s="128" t="s">
        <v>411</v>
      </c>
      <c r="G576" s="128"/>
      <c r="H576" s="128" t="s">
        <v>411</v>
      </c>
      <c r="I576" s="128"/>
      <c r="J576" s="196" t="s">
        <v>710</v>
      </c>
      <c r="K576" s="196"/>
      <c r="L576" s="4" t="s">
        <v>961</v>
      </c>
      <c r="M576" s="22">
        <v>0</v>
      </c>
      <c r="N576" s="4" t="s">
        <v>962</v>
      </c>
      <c r="O576" s="24">
        <v>0</v>
      </c>
    </row>
    <row r="577" spans="1:15" outlineLevel="1">
      <c r="A577" s="3"/>
      <c r="B577" s="3"/>
      <c r="C577" s="3"/>
      <c r="D577" s="128" t="s">
        <v>963</v>
      </c>
      <c r="E577" s="128"/>
      <c r="F577" s="128" t="s">
        <v>411</v>
      </c>
      <c r="G577" s="128"/>
      <c r="H577" s="128" t="s">
        <v>411</v>
      </c>
      <c r="I577" s="128"/>
      <c r="J577" s="4" t="s">
        <v>964</v>
      </c>
      <c r="K577" s="22">
        <v>0</v>
      </c>
      <c r="L577" s="4" t="s">
        <v>965</v>
      </c>
      <c r="M577" s="22">
        <v>0</v>
      </c>
      <c r="N577" s="4" t="s">
        <v>966</v>
      </c>
      <c r="O577" s="24">
        <v>0</v>
      </c>
    </row>
    <row r="578" spans="1:15" outlineLevel="1">
      <c r="A578" s="3"/>
      <c r="B578" s="3"/>
      <c r="C578" s="3"/>
      <c r="D578" s="128" t="s">
        <v>967</v>
      </c>
      <c r="E578" s="128"/>
      <c r="F578" s="128" t="s">
        <v>411</v>
      </c>
      <c r="G578" s="128"/>
      <c r="H578" s="128" t="s">
        <v>411</v>
      </c>
      <c r="I578" s="128"/>
      <c r="J578" s="196" t="s">
        <v>710</v>
      </c>
      <c r="K578" s="196"/>
      <c r="L578" s="4" t="s">
        <v>968</v>
      </c>
      <c r="M578" s="22">
        <v>0</v>
      </c>
      <c r="N578" s="4" t="s">
        <v>969</v>
      </c>
      <c r="O578" s="24">
        <v>0</v>
      </c>
    </row>
    <row r="579" spans="1:15" outlineLevel="1">
      <c r="A579" s="3"/>
      <c r="B579" s="3"/>
      <c r="C579" s="3"/>
      <c r="D579" s="128" t="s">
        <v>970</v>
      </c>
      <c r="E579" s="128"/>
      <c r="F579" s="128" t="s">
        <v>411</v>
      </c>
      <c r="G579" s="128"/>
      <c r="H579" s="128" t="s">
        <v>411</v>
      </c>
      <c r="I579" s="128"/>
      <c r="J579" s="4" t="s">
        <v>971</v>
      </c>
      <c r="K579" s="22">
        <v>0</v>
      </c>
      <c r="L579" s="4" t="s">
        <v>972</v>
      </c>
      <c r="M579" s="22">
        <v>0</v>
      </c>
      <c r="N579" s="4" t="s">
        <v>973</v>
      </c>
      <c r="O579" s="24">
        <v>0</v>
      </c>
    </row>
    <row r="580" spans="1:15" outlineLevel="1">
      <c r="A580" s="3"/>
      <c r="B580" s="3"/>
      <c r="C580" s="3"/>
      <c r="D580" s="128" t="s">
        <v>974</v>
      </c>
      <c r="E580" s="128"/>
      <c r="F580" s="128" t="s">
        <v>411</v>
      </c>
      <c r="G580" s="128"/>
      <c r="H580" s="128" t="s">
        <v>411</v>
      </c>
      <c r="I580" s="128"/>
      <c r="J580" s="4" t="s">
        <v>975</v>
      </c>
      <c r="K580" s="22">
        <v>0</v>
      </c>
      <c r="L580" s="4" t="s">
        <v>976</v>
      </c>
      <c r="M580" s="22">
        <v>0</v>
      </c>
      <c r="N580" s="4" t="s">
        <v>977</v>
      </c>
      <c r="O580" s="24">
        <v>0</v>
      </c>
    </row>
    <row r="581" spans="1:15" outlineLevel="1">
      <c r="A581" s="3"/>
      <c r="B581" s="3"/>
      <c r="C581" s="3"/>
      <c r="D581" s="128" t="s">
        <v>978</v>
      </c>
      <c r="E581" s="128"/>
      <c r="F581" s="128" t="s">
        <v>411</v>
      </c>
      <c r="G581" s="128"/>
      <c r="H581" s="128" t="s">
        <v>411</v>
      </c>
      <c r="I581" s="128"/>
      <c r="J581" s="4" t="s">
        <v>979</v>
      </c>
      <c r="K581" s="22">
        <v>0</v>
      </c>
      <c r="L581" s="4" t="s">
        <v>980</v>
      </c>
      <c r="M581" s="22">
        <v>0</v>
      </c>
      <c r="N581" s="4" t="s">
        <v>981</v>
      </c>
      <c r="O581" s="24">
        <v>0</v>
      </c>
    </row>
    <row r="582" spans="1:15" outlineLevel="1">
      <c r="A582" s="3"/>
      <c r="B582" s="3"/>
      <c r="C582" s="3"/>
      <c r="D582" s="128" t="s">
        <v>982</v>
      </c>
      <c r="E582" s="128"/>
      <c r="F582" s="128" t="s">
        <v>411</v>
      </c>
      <c r="G582" s="128"/>
      <c r="H582" s="128" t="s">
        <v>411</v>
      </c>
      <c r="I582" s="128"/>
      <c r="J582" s="4" t="s">
        <v>983</v>
      </c>
      <c r="K582" s="22">
        <v>0</v>
      </c>
      <c r="L582" s="4" t="s">
        <v>984</v>
      </c>
      <c r="M582" s="22">
        <v>0</v>
      </c>
      <c r="N582" s="4" t="s">
        <v>985</v>
      </c>
      <c r="O582" s="24">
        <v>0</v>
      </c>
    </row>
    <row r="583" spans="1:15" outlineLevel="1">
      <c r="A583" s="3"/>
      <c r="B583" s="3"/>
      <c r="C583" s="3"/>
      <c r="D583" s="128" t="s">
        <v>986</v>
      </c>
      <c r="E583" s="128"/>
      <c r="F583" s="128" t="s">
        <v>411</v>
      </c>
      <c r="G583" s="128"/>
      <c r="H583" s="128" t="s">
        <v>411</v>
      </c>
      <c r="I583" s="128"/>
      <c r="J583" s="4" t="s">
        <v>987</v>
      </c>
      <c r="K583" s="22">
        <v>0</v>
      </c>
      <c r="L583" s="4" t="s">
        <v>988</v>
      </c>
      <c r="M583" s="22">
        <v>0</v>
      </c>
      <c r="N583" s="4" t="s">
        <v>989</v>
      </c>
      <c r="O583" s="24">
        <v>0</v>
      </c>
    </row>
    <row r="584" spans="1:15" outlineLevel="1">
      <c r="A584" s="3"/>
      <c r="B584" s="3"/>
      <c r="C584" s="3"/>
      <c r="D584" s="143" t="s">
        <v>990</v>
      </c>
      <c r="E584" s="143"/>
      <c r="F584" s="143"/>
      <c r="G584" s="143"/>
      <c r="H584" s="143"/>
      <c r="I584" s="143"/>
      <c r="J584" s="143"/>
      <c r="K584" s="143"/>
      <c r="L584" s="143"/>
      <c r="M584" s="143"/>
      <c r="N584" s="143"/>
      <c r="O584" s="143"/>
    </row>
    <row r="585" spans="1:15" outlineLevel="1">
      <c r="A585" s="3"/>
      <c r="B585" s="3"/>
      <c r="C585" s="3"/>
      <c r="D585" s="3"/>
      <c r="E585" s="138" t="s">
        <v>36</v>
      </c>
      <c r="F585" s="138"/>
      <c r="G585" s="138"/>
      <c r="H585" s="138"/>
      <c r="I585" s="138"/>
      <c r="J585" s="190" t="s">
        <v>110</v>
      </c>
      <c r="K585" s="190"/>
      <c r="L585" s="190" t="s">
        <v>760</v>
      </c>
      <c r="M585" s="190"/>
      <c r="N585" s="190" t="s">
        <v>761</v>
      </c>
      <c r="O585" s="190"/>
    </row>
    <row r="586" spans="1:15" outlineLevel="1">
      <c r="A586" s="3"/>
      <c r="B586" s="3"/>
      <c r="C586" s="3"/>
      <c r="D586" s="3"/>
      <c r="E586" s="144"/>
      <c r="F586" s="128" t="s">
        <v>674</v>
      </c>
      <c r="G586" s="128"/>
      <c r="H586" s="128"/>
      <c r="I586" s="128"/>
      <c r="J586" s="4" t="s">
        <v>991</v>
      </c>
      <c r="K586" s="22">
        <v>0</v>
      </c>
      <c r="L586" s="4" t="s">
        <v>992</v>
      </c>
      <c r="M586" s="22">
        <v>0</v>
      </c>
      <c r="N586" s="4" t="s">
        <v>993</v>
      </c>
      <c r="O586" s="24">
        <v>0</v>
      </c>
    </row>
    <row r="587" spans="1:15" outlineLevel="1">
      <c r="A587" s="3"/>
      <c r="B587" s="3"/>
      <c r="C587" s="3"/>
      <c r="D587" s="3"/>
      <c r="E587" s="144"/>
      <c r="F587" s="128" t="s">
        <v>40</v>
      </c>
      <c r="G587" s="128"/>
      <c r="H587" s="128"/>
      <c r="I587" s="128"/>
      <c r="J587" s="4" t="s">
        <v>994</v>
      </c>
      <c r="K587" s="22">
        <v>0</v>
      </c>
      <c r="L587" s="4" t="s">
        <v>995</v>
      </c>
      <c r="M587" s="22">
        <v>0</v>
      </c>
      <c r="N587" s="4" t="s">
        <v>996</v>
      </c>
      <c r="O587" s="24">
        <v>0</v>
      </c>
    </row>
    <row r="588" spans="1:15" outlineLevel="1">
      <c r="A588" s="3"/>
      <c r="B588" s="3"/>
      <c r="C588" s="3"/>
      <c r="D588" s="3"/>
      <c r="E588" s="138" t="s">
        <v>44</v>
      </c>
      <c r="F588" s="138"/>
      <c r="G588" s="138"/>
      <c r="H588" s="138"/>
      <c r="I588" s="138"/>
      <c r="J588" s="190" t="s">
        <v>110</v>
      </c>
      <c r="K588" s="190"/>
      <c r="L588" s="190" t="s">
        <v>760</v>
      </c>
      <c r="M588" s="190"/>
      <c r="N588" s="190" t="s">
        <v>761</v>
      </c>
      <c r="O588" s="190"/>
    </row>
    <row r="589" spans="1:15" outlineLevel="1">
      <c r="A589" s="3"/>
      <c r="B589" s="3"/>
      <c r="C589" s="3"/>
      <c r="D589" s="3"/>
      <c r="E589" s="144"/>
      <c r="F589" s="128" t="s">
        <v>674</v>
      </c>
      <c r="G589" s="128"/>
      <c r="H589" s="128"/>
      <c r="I589" s="128"/>
      <c r="J589" s="4" t="s">
        <v>997</v>
      </c>
      <c r="K589" s="22">
        <v>0</v>
      </c>
      <c r="L589" s="4" t="s">
        <v>998</v>
      </c>
      <c r="M589" s="22">
        <v>0</v>
      </c>
      <c r="N589" s="4" t="s">
        <v>999</v>
      </c>
      <c r="O589" s="24">
        <v>0</v>
      </c>
    </row>
    <row r="590" spans="1:15" outlineLevel="1">
      <c r="A590" s="3"/>
      <c r="B590" s="3"/>
      <c r="C590" s="3"/>
      <c r="D590" s="3"/>
      <c r="E590" s="144"/>
      <c r="F590" s="128" t="s">
        <v>40</v>
      </c>
      <c r="G590" s="128"/>
      <c r="H590" s="128"/>
      <c r="I590" s="128"/>
      <c r="J590" s="4" t="s">
        <v>1000</v>
      </c>
      <c r="K590" s="22">
        <v>0</v>
      </c>
      <c r="L590" s="4" t="s">
        <v>1001</v>
      </c>
      <c r="M590" s="22">
        <v>0</v>
      </c>
      <c r="N590" s="4" t="s">
        <v>1002</v>
      </c>
      <c r="O590" s="24">
        <v>0</v>
      </c>
    </row>
    <row r="591" spans="1:15" outlineLevel="1">
      <c r="A591" s="3"/>
      <c r="B591" s="3"/>
      <c r="C591" s="3"/>
      <c r="D591" s="143" t="s">
        <v>1003</v>
      </c>
      <c r="E591" s="143" t="s">
        <v>411</v>
      </c>
      <c r="F591" s="143"/>
      <c r="G591" s="143" t="s">
        <v>411</v>
      </c>
      <c r="H591" s="143"/>
      <c r="I591" s="143"/>
      <c r="J591" s="143"/>
      <c r="K591" s="143"/>
      <c r="L591" s="143"/>
      <c r="M591" s="143"/>
      <c r="N591" s="143"/>
      <c r="O591" s="143"/>
    </row>
    <row r="592" spans="1:15" outlineLevel="1">
      <c r="A592" s="3"/>
      <c r="B592" s="3"/>
      <c r="C592" s="3"/>
      <c r="D592" s="3"/>
      <c r="E592" s="138" t="s">
        <v>36</v>
      </c>
      <c r="F592" s="138"/>
      <c r="G592" s="138"/>
      <c r="H592" s="138"/>
      <c r="I592" s="138"/>
      <c r="J592" s="190" t="s">
        <v>110</v>
      </c>
      <c r="K592" s="190"/>
      <c r="L592" s="190" t="s">
        <v>760</v>
      </c>
      <c r="M592" s="190"/>
      <c r="N592" s="190" t="s">
        <v>761</v>
      </c>
      <c r="O592" s="190"/>
    </row>
    <row r="593" spans="1:15" outlineLevel="1">
      <c r="A593" s="3"/>
      <c r="B593" s="3"/>
      <c r="C593" s="3"/>
      <c r="D593" s="3"/>
      <c r="E593" s="144"/>
      <c r="F593" s="128" t="s">
        <v>674</v>
      </c>
      <c r="G593" s="128"/>
      <c r="H593" s="128"/>
      <c r="I593" s="128"/>
      <c r="J593" s="4" t="s">
        <v>1004</v>
      </c>
      <c r="K593" s="22">
        <v>0</v>
      </c>
      <c r="L593" s="4" t="s">
        <v>1005</v>
      </c>
      <c r="M593" s="22">
        <v>0</v>
      </c>
      <c r="N593" s="4" t="s">
        <v>1006</v>
      </c>
      <c r="O593" s="24">
        <v>0</v>
      </c>
    </row>
    <row r="594" spans="1:15" outlineLevel="1">
      <c r="A594" s="3"/>
      <c r="B594" s="3"/>
      <c r="C594" s="3"/>
      <c r="D594" s="3"/>
      <c r="E594" s="144"/>
      <c r="F594" s="128" t="s">
        <v>40</v>
      </c>
      <c r="G594" s="128"/>
      <c r="H594" s="128"/>
      <c r="I594" s="128"/>
      <c r="J594" s="4" t="s">
        <v>1007</v>
      </c>
      <c r="K594" s="22">
        <v>0</v>
      </c>
      <c r="L594" s="4" t="s">
        <v>1008</v>
      </c>
      <c r="M594" s="22">
        <v>0</v>
      </c>
      <c r="N594" s="4" t="s">
        <v>1009</v>
      </c>
      <c r="O594" s="24">
        <v>0</v>
      </c>
    </row>
    <row r="595" spans="1:15" outlineLevel="1">
      <c r="A595" s="3"/>
      <c r="B595" s="3"/>
      <c r="C595" s="3"/>
      <c r="D595" s="3"/>
      <c r="E595" s="138" t="s">
        <v>44</v>
      </c>
      <c r="F595" s="138"/>
      <c r="G595" s="138"/>
      <c r="H595" s="138"/>
      <c r="I595" s="138"/>
      <c r="J595" s="190" t="s">
        <v>110</v>
      </c>
      <c r="K595" s="190"/>
      <c r="L595" s="190" t="s">
        <v>760</v>
      </c>
      <c r="M595" s="190"/>
      <c r="N595" s="190" t="s">
        <v>761</v>
      </c>
      <c r="O595" s="190"/>
    </row>
    <row r="596" spans="1:15" outlineLevel="1">
      <c r="A596" s="3"/>
      <c r="B596" s="3"/>
      <c r="C596" s="3"/>
      <c r="D596" s="3"/>
      <c r="E596" s="144"/>
      <c r="F596" s="128" t="s">
        <v>674</v>
      </c>
      <c r="G596" s="128"/>
      <c r="H596" s="128"/>
      <c r="I596" s="128"/>
      <c r="J596" s="4" t="s">
        <v>1010</v>
      </c>
      <c r="K596" s="22">
        <v>0</v>
      </c>
      <c r="L596" s="4" t="s">
        <v>1011</v>
      </c>
      <c r="M596" s="22">
        <v>0</v>
      </c>
      <c r="N596" s="4" t="s">
        <v>1012</v>
      </c>
      <c r="O596" s="24">
        <v>0</v>
      </c>
    </row>
    <row r="597" spans="1:15" outlineLevel="1">
      <c r="A597" s="3"/>
      <c r="B597" s="3"/>
      <c r="C597" s="3"/>
      <c r="D597" s="3"/>
      <c r="E597" s="144"/>
      <c r="F597" s="128" t="s">
        <v>40</v>
      </c>
      <c r="G597" s="128"/>
      <c r="H597" s="128"/>
      <c r="I597" s="128"/>
      <c r="J597" s="4" t="s">
        <v>1013</v>
      </c>
      <c r="K597" s="22">
        <v>0</v>
      </c>
      <c r="L597" s="4" t="s">
        <v>1014</v>
      </c>
      <c r="M597" s="22">
        <v>0</v>
      </c>
      <c r="N597" s="4" t="s">
        <v>1015</v>
      </c>
      <c r="O597" s="24">
        <v>0</v>
      </c>
    </row>
    <row r="598" spans="1:15" outlineLevel="1">
      <c r="A598" s="3"/>
      <c r="B598" s="3"/>
      <c r="C598" s="3"/>
      <c r="D598" s="128" t="s">
        <v>1016</v>
      </c>
      <c r="E598" s="128"/>
      <c r="F598" s="128"/>
      <c r="G598" s="128"/>
      <c r="H598" s="128"/>
      <c r="I598" s="128"/>
      <c r="J598" s="4" t="s">
        <v>1017</v>
      </c>
      <c r="K598" s="22">
        <v>0</v>
      </c>
      <c r="L598" s="4" t="s">
        <v>1018</v>
      </c>
      <c r="M598" s="22">
        <v>0</v>
      </c>
      <c r="N598" s="4" t="s">
        <v>1019</v>
      </c>
      <c r="O598" s="24">
        <v>0</v>
      </c>
    </row>
    <row r="599" spans="1:15" outlineLevel="1">
      <c r="A599" s="3"/>
      <c r="B599" s="3"/>
      <c r="C599" s="3"/>
      <c r="D599" s="128" t="s">
        <v>1020</v>
      </c>
      <c r="E599" s="128"/>
      <c r="F599" s="128"/>
      <c r="G599" s="128"/>
      <c r="H599" s="128"/>
      <c r="I599" s="128"/>
      <c r="J599" s="4" t="s">
        <v>1021</v>
      </c>
      <c r="K599" s="22">
        <v>0</v>
      </c>
      <c r="L599" s="4" t="s">
        <v>1022</v>
      </c>
      <c r="M599" s="22">
        <v>0</v>
      </c>
      <c r="N599" s="4" t="s">
        <v>1023</v>
      </c>
      <c r="O599" s="24">
        <v>0</v>
      </c>
    </row>
    <row r="600" spans="1:15" outlineLevel="1">
      <c r="A600" s="3"/>
      <c r="B600" s="3"/>
      <c r="C600" s="3"/>
      <c r="D600" s="128" t="s">
        <v>1024</v>
      </c>
      <c r="E600" s="128"/>
      <c r="F600" s="128"/>
      <c r="G600" s="128"/>
      <c r="H600" s="128"/>
      <c r="I600" s="128"/>
      <c r="J600" s="4" t="s">
        <v>1025</v>
      </c>
      <c r="K600" s="22">
        <v>0</v>
      </c>
      <c r="L600" s="4" t="s">
        <v>1026</v>
      </c>
      <c r="M600" s="22">
        <v>0</v>
      </c>
      <c r="N600" s="4" t="s">
        <v>1027</v>
      </c>
      <c r="O600" s="24">
        <v>0</v>
      </c>
    </row>
    <row r="601" spans="1:15" outlineLevel="1">
      <c r="A601" s="3"/>
      <c r="B601" s="3"/>
      <c r="C601" s="3"/>
      <c r="D601" s="128" t="s">
        <v>1028</v>
      </c>
      <c r="E601" s="128"/>
      <c r="F601" s="128"/>
      <c r="G601" s="128"/>
      <c r="H601" s="128"/>
      <c r="I601" s="128"/>
      <c r="J601" s="196" t="s">
        <v>710</v>
      </c>
      <c r="K601" s="196"/>
      <c r="L601" s="4" t="s">
        <v>1029</v>
      </c>
      <c r="M601" s="22">
        <v>0</v>
      </c>
      <c r="N601" s="4" t="s">
        <v>1030</v>
      </c>
      <c r="O601" s="24">
        <v>0</v>
      </c>
    </row>
    <row r="602" spans="1:15" outlineLevel="1">
      <c r="A602" s="3"/>
      <c r="B602" s="3"/>
      <c r="C602" s="3"/>
      <c r="D602" s="128" t="s">
        <v>88</v>
      </c>
      <c r="E602" s="128"/>
      <c r="F602" s="128"/>
      <c r="G602" s="128"/>
      <c r="H602" s="128" t="s">
        <v>411</v>
      </c>
      <c r="I602" s="128"/>
      <c r="J602" s="4" t="s">
        <v>1031</v>
      </c>
      <c r="K602" s="22">
        <v>0</v>
      </c>
      <c r="L602" s="4" t="s">
        <v>1032</v>
      </c>
      <c r="M602" s="22">
        <v>0</v>
      </c>
      <c r="N602" s="4" t="s">
        <v>1033</v>
      </c>
      <c r="O602" s="24">
        <v>0</v>
      </c>
    </row>
    <row r="603" spans="1:15">
      <c r="A603" s="3"/>
      <c r="B603" s="3"/>
      <c r="C603" s="143" t="s">
        <v>1034</v>
      </c>
      <c r="D603" s="143"/>
      <c r="E603" s="143"/>
      <c r="F603" s="143"/>
      <c r="G603" s="143"/>
      <c r="H603" s="143"/>
      <c r="I603" s="143"/>
      <c r="J603" s="143"/>
      <c r="K603" s="143"/>
      <c r="L603" s="143"/>
      <c r="M603" s="143"/>
      <c r="N603" s="143"/>
      <c r="O603" s="143"/>
    </row>
    <row r="604" spans="1:15" outlineLevel="1">
      <c r="A604" s="3"/>
      <c r="B604" s="3"/>
      <c r="C604" s="3"/>
      <c r="D604" s="143" t="s">
        <v>1035</v>
      </c>
      <c r="E604" s="143"/>
      <c r="F604" s="143"/>
      <c r="G604" s="143"/>
      <c r="H604" s="143"/>
      <c r="I604" s="143"/>
      <c r="J604" s="143"/>
      <c r="K604" s="143"/>
      <c r="L604" s="143"/>
      <c r="M604" s="143"/>
      <c r="N604" s="143"/>
      <c r="O604" s="143"/>
    </row>
    <row r="605" spans="1:15" outlineLevel="1">
      <c r="A605" s="3"/>
      <c r="B605" s="3"/>
      <c r="C605" s="3"/>
      <c r="D605" s="144"/>
      <c r="E605" s="143" t="s">
        <v>673</v>
      </c>
      <c r="F605" s="143"/>
      <c r="G605" s="143"/>
      <c r="H605" s="143"/>
      <c r="I605" s="143"/>
      <c r="J605" s="143"/>
      <c r="K605" s="143"/>
      <c r="L605" s="143"/>
      <c r="M605" s="143"/>
      <c r="N605" s="143"/>
      <c r="O605" s="143"/>
    </row>
    <row r="606" spans="1:15" outlineLevel="1">
      <c r="A606" s="3"/>
      <c r="B606" s="3"/>
      <c r="C606" s="3"/>
      <c r="D606" s="144"/>
      <c r="E606" s="144"/>
      <c r="F606" s="138" t="s">
        <v>36</v>
      </c>
      <c r="G606" s="138"/>
      <c r="H606" s="138"/>
      <c r="I606" s="138"/>
      <c r="J606" s="138"/>
      <c r="K606" s="138"/>
      <c r="L606" s="190" t="s">
        <v>760</v>
      </c>
      <c r="M606" s="190"/>
      <c r="N606" s="190" t="s">
        <v>761</v>
      </c>
      <c r="O606" s="190"/>
    </row>
    <row r="607" spans="1:15" outlineLevel="1">
      <c r="A607" s="3"/>
      <c r="B607" s="3"/>
      <c r="C607" s="3"/>
      <c r="D607" s="144"/>
      <c r="E607" s="144"/>
      <c r="F607" s="144"/>
      <c r="G607" s="128" t="s">
        <v>674</v>
      </c>
      <c r="H607" s="128"/>
      <c r="I607" s="128"/>
      <c r="J607" s="128"/>
      <c r="K607" s="128"/>
      <c r="L607" s="4" t="s">
        <v>1036</v>
      </c>
      <c r="M607" s="22">
        <v>0</v>
      </c>
      <c r="N607" s="4" t="s">
        <v>1037</v>
      </c>
      <c r="O607" s="24">
        <v>0</v>
      </c>
    </row>
    <row r="608" spans="1:15" outlineLevel="1">
      <c r="A608" s="3"/>
      <c r="B608" s="3"/>
      <c r="C608" s="3"/>
      <c r="D608" s="144"/>
      <c r="E608" s="144"/>
      <c r="F608" s="144"/>
      <c r="G608" s="128" t="s">
        <v>40</v>
      </c>
      <c r="H608" s="128"/>
      <c r="I608" s="128"/>
      <c r="J608" s="128"/>
      <c r="K608" s="128"/>
      <c r="L608" s="4" t="s">
        <v>1038</v>
      </c>
      <c r="M608" s="22">
        <v>0</v>
      </c>
      <c r="N608" s="4" t="s">
        <v>1039</v>
      </c>
      <c r="O608" s="24">
        <v>0</v>
      </c>
    </row>
    <row r="609" spans="1:15" outlineLevel="1">
      <c r="A609" s="3"/>
      <c r="B609" s="3"/>
      <c r="C609" s="3"/>
      <c r="D609" s="144"/>
      <c r="E609" s="144"/>
      <c r="F609" s="138" t="s">
        <v>44</v>
      </c>
      <c r="G609" s="138"/>
      <c r="H609" s="138"/>
      <c r="I609" s="138"/>
      <c r="J609" s="138"/>
      <c r="K609" s="138"/>
      <c r="L609" s="190" t="s">
        <v>760</v>
      </c>
      <c r="M609" s="190"/>
      <c r="N609" s="190" t="s">
        <v>761</v>
      </c>
      <c r="O609" s="190"/>
    </row>
    <row r="610" spans="1:15" outlineLevel="1">
      <c r="A610" s="3"/>
      <c r="B610" s="3"/>
      <c r="C610" s="3"/>
      <c r="D610" s="144"/>
      <c r="E610" s="144"/>
      <c r="F610" s="144"/>
      <c r="G610" s="128" t="s">
        <v>674</v>
      </c>
      <c r="H610" s="128"/>
      <c r="I610" s="128"/>
      <c r="J610" s="128"/>
      <c r="K610" s="128"/>
      <c r="L610" s="4" t="s">
        <v>1040</v>
      </c>
      <c r="M610" s="22">
        <v>0</v>
      </c>
      <c r="N610" s="4" t="s">
        <v>1041</v>
      </c>
      <c r="O610" s="24">
        <v>0</v>
      </c>
    </row>
    <row r="611" spans="1:15" outlineLevel="1">
      <c r="A611" s="3"/>
      <c r="B611" s="3"/>
      <c r="C611" s="3"/>
      <c r="D611" s="144"/>
      <c r="E611" s="144"/>
      <c r="F611" s="144"/>
      <c r="G611" s="128" t="s">
        <v>40</v>
      </c>
      <c r="H611" s="128"/>
      <c r="I611" s="128"/>
      <c r="J611" s="128"/>
      <c r="K611" s="128"/>
      <c r="L611" s="4" t="s">
        <v>1042</v>
      </c>
      <c r="M611" s="22">
        <v>0</v>
      </c>
      <c r="N611" s="4" t="s">
        <v>1043</v>
      </c>
      <c r="O611" s="24">
        <v>0</v>
      </c>
    </row>
    <row r="612" spans="1:15" outlineLevel="1">
      <c r="A612" s="3"/>
      <c r="B612" s="3"/>
      <c r="C612" s="3"/>
      <c r="D612" s="144"/>
      <c r="E612" s="138" t="s">
        <v>1044</v>
      </c>
      <c r="F612" s="138"/>
      <c r="G612" s="138"/>
      <c r="H612" s="138"/>
      <c r="I612" s="138"/>
      <c r="J612" s="138"/>
      <c r="K612" s="138"/>
      <c r="L612" s="138"/>
      <c r="M612" s="138"/>
      <c r="N612" s="138"/>
      <c r="O612" s="138"/>
    </row>
    <row r="613" spans="1:15" outlineLevel="1">
      <c r="A613" s="3"/>
      <c r="B613" s="3"/>
      <c r="C613" s="3"/>
      <c r="D613" s="144"/>
      <c r="E613" s="144"/>
      <c r="F613" s="138" t="s">
        <v>36</v>
      </c>
      <c r="G613" s="138"/>
      <c r="H613" s="138"/>
      <c r="I613" s="138"/>
      <c r="J613" s="138"/>
      <c r="K613" s="138"/>
      <c r="L613" s="190" t="s">
        <v>760</v>
      </c>
      <c r="M613" s="190"/>
      <c r="N613" s="190" t="s">
        <v>761</v>
      </c>
      <c r="O613" s="190"/>
    </row>
    <row r="614" spans="1:15" outlineLevel="1">
      <c r="A614" s="3"/>
      <c r="B614" s="3"/>
      <c r="C614" s="3"/>
      <c r="D614" s="144"/>
      <c r="E614" s="144"/>
      <c r="F614" s="144"/>
      <c r="G614" s="128" t="s">
        <v>674</v>
      </c>
      <c r="H614" s="128"/>
      <c r="I614" s="128"/>
      <c r="J614" s="128"/>
      <c r="K614" s="128"/>
      <c r="L614" s="4" t="s">
        <v>1045</v>
      </c>
      <c r="M614" s="22">
        <v>0</v>
      </c>
      <c r="N614" s="4" t="s">
        <v>1046</v>
      </c>
      <c r="O614" s="24">
        <v>0</v>
      </c>
    </row>
    <row r="615" spans="1:15" outlineLevel="1">
      <c r="A615" s="3"/>
      <c r="B615" s="3"/>
      <c r="C615" s="3"/>
      <c r="D615" s="144"/>
      <c r="E615" s="144"/>
      <c r="F615" s="144"/>
      <c r="G615" s="128" t="s">
        <v>40</v>
      </c>
      <c r="H615" s="128"/>
      <c r="I615" s="128"/>
      <c r="J615" s="128"/>
      <c r="K615" s="128"/>
      <c r="L615" s="4" t="s">
        <v>1047</v>
      </c>
      <c r="M615" s="22">
        <v>0</v>
      </c>
      <c r="N615" s="4" t="s">
        <v>1048</v>
      </c>
      <c r="O615" s="24">
        <v>0</v>
      </c>
    </row>
    <row r="616" spans="1:15" outlineLevel="1">
      <c r="A616" s="3"/>
      <c r="B616" s="3"/>
      <c r="C616" s="3"/>
      <c r="D616" s="144"/>
      <c r="E616" s="144"/>
      <c r="F616" s="138" t="s">
        <v>44</v>
      </c>
      <c r="G616" s="138"/>
      <c r="H616" s="138"/>
      <c r="I616" s="138"/>
      <c r="J616" s="138"/>
      <c r="K616" s="138"/>
      <c r="L616" s="190" t="s">
        <v>760</v>
      </c>
      <c r="M616" s="190"/>
      <c r="N616" s="190" t="s">
        <v>761</v>
      </c>
      <c r="O616" s="190"/>
    </row>
    <row r="617" spans="1:15" outlineLevel="1">
      <c r="A617" s="3"/>
      <c r="B617" s="3"/>
      <c r="C617" s="3"/>
      <c r="D617" s="144"/>
      <c r="E617" s="144"/>
      <c r="F617" s="144"/>
      <c r="G617" s="128" t="s">
        <v>674</v>
      </c>
      <c r="H617" s="128"/>
      <c r="I617" s="128"/>
      <c r="J617" s="128"/>
      <c r="K617" s="128"/>
      <c r="L617" s="4" t="s">
        <v>1049</v>
      </c>
      <c r="M617" s="22">
        <v>0</v>
      </c>
      <c r="N617" s="4" t="s">
        <v>1050</v>
      </c>
      <c r="O617" s="24">
        <v>0</v>
      </c>
    </row>
    <row r="618" spans="1:15" outlineLevel="1">
      <c r="A618" s="3"/>
      <c r="B618" s="3"/>
      <c r="C618" s="3"/>
      <c r="D618" s="144"/>
      <c r="E618" s="144"/>
      <c r="F618" s="144"/>
      <c r="G618" s="128" t="s">
        <v>40</v>
      </c>
      <c r="H618" s="128"/>
      <c r="I618" s="128"/>
      <c r="J618" s="128"/>
      <c r="K618" s="128"/>
      <c r="L618" s="4" t="s">
        <v>1051</v>
      </c>
      <c r="M618" s="22">
        <v>0</v>
      </c>
      <c r="N618" s="4" t="s">
        <v>1052</v>
      </c>
      <c r="O618" s="24">
        <v>0</v>
      </c>
    </row>
    <row r="619" spans="1:15" outlineLevel="1">
      <c r="A619" s="3"/>
      <c r="B619" s="3"/>
      <c r="C619" s="3"/>
      <c r="D619" s="144"/>
      <c r="E619" s="143" t="s">
        <v>692</v>
      </c>
      <c r="F619" s="143"/>
      <c r="G619" s="143"/>
      <c r="H619" s="143"/>
      <c r="I619" s="143"/>
      <c r="J619" s="143"/>
      <c r="K619" s="143"/>
      <c r="L619" s="143"/>
      <c r="M619" s="143"/>
      <c r="N619" s="143"/>
      <c r="O619" s="143"/>
    </row>
    <row r="620" spans="1:15" outlineLevel="1">
      <c r="A620" s="3"/>
      <c r="B620" s="3"/>
      <c r="C620" s="3"/>
      <c r="D620" s="144"/>
      <c r="E620" s="144"/>
      <c r="F620" s="138" t="s">
        <v>36</v>
      </c>
      <c r="G620" s="138"/>
      <c r="H620" s="138"/>
      <c r="I620" s="138"/>
      <c r="J620" s="138"/>
      <c r="K620" s="138"/>
      <c r="L620" s="190" t="s">
        <v>760</v>
      </c>
      <c r="M620" s="190"/>
      <c r="N620" s="190" t="s">
        <v>761</v>
      </c>
      <c r="O620" s="190"/>
    </row>
    <row r="621" spans="1:15" outlineLevel="1">
      <c r="A621" s="3"/>
      <c r="B621" s="3"/>
      <c r="C621" s="3"/>
      <c r="D621" s="144"/>
      <c r="E621" s="144"/>
      <c r="F621" s="144"/>
      <c r="G621" s="128" t="s">
        <v>674</v>
      </c>
      <c r="H621" s="128"/>
      <c r="I621" s="128"/>
      <c r="J621" s="128"/>
      <c r="K621" s="128"/>
      <c r="L621" s="4" t="s">
        <v>1053</v>
      </c>
      <c r="M621" s="22">
        <v>0</v>
      </c>
      <c r="N621" s="4" t="s">
        <v>1054</v>
      </c>
      <c r="O621" s="24">
        <v>0</v>
      </c>
    </row>
    <row r="622" spans="1:15" outlineLevel="1">
      <c r="A622" s="3"/>
      <c r="B622" s="3"/>
      <c r="C622" s="3"/>
      <c r="D622" s="144"/>
      <c r="E622" s="144"/>
      <c r="F622" s="144"/>
      <c r="G622" s="128" t="s">
        <v>40</v>
      </c>
      <c r="H622" s="128"/>
      <c r="I622" s="128"/>
      <c r="J622" s="128"/>
      <c r="K622" s="128"/>
      <c r="L622" s="4" t="s">
        <v>1055</v>
      </c>
      <c r="M622" s="22">
        <v>0</v>
      </c>
      <c r="N622" s="4" t="s">
        <v>1056</v>
      </c>
      <c r="O622" s="24">
        <v>0</v>
      </c>
    </row>
    <row r="623" spans="1:15" outlineLevel="1">
      <c r="A623" s="3"/>
      <c r="B623" s="3"/>
      <c r="C623" s="3"/>
      <c r="D623" s="144"/>
      <c r="E623" s="144"/>
      <c r="F623" s="138" t="s">
        <v>44</v>
      </c>
      <c r="G623" s="138"/>
      <c r="H623" s="138"/>
      <c r="I623" s="138"/>
      <c r="J623" s="138"/>
      <c r="K623" s="138"/>
      <c r="L623" s="190" t="s">
        <v>760</v>
      </c>
      <c r="M623" s="190"/>
      <c r="N623" s="190" t="s">
        <v>761</v>
      </c>
      <c r="O623" s="190"/>
    </row>
    <row r="624" spans="1:15" outlineLevel="1">
      <c r="A624" s="3"/>
      <c r="B624" s="3"/>
      <c r="C624" s="3"/>
      <c r="D624" s="144"/>
      <c r="E624" s="144"/>
      <c r="F624" s="144"/>
      <c r="G624" s="128" t="s">
        <v>674</v>
      </c>
      <c r="H624" s="128"/>
      <c r="I624" s="128"/>
      <c r="J624" s="128"/>
      <c r="K624" s="128"/>
      <c r="L624" s="4" t="s">
        <v>1057</v>
      </c>
      <c r="M624" s="22">
        <v>0</v>
      </c>
      <c r="N624" s="4" t="s">
        <v>1058</v>
      </c>
      <c r="O624" s="24">
        <v>0</v>
      </c>
    </row>
    <row r="625" spans="1:15" outlineLevel="1">
      <c r="A625" s="3"/>
      <c r="B625" s="3"/>
      <c r="C625" s="3"/>
      <c r="D625" s="144"/>
      <c r="E625" s="144"/>
      <c r="F625" s="144"/>
      <c r="G625" s="128" t="s">
        <v>40</v>
      </c>
      <c r="H625" s="128"/>
      <c r="I625" s="128"/>
      <c r="J625" s="128"/>
      <c r="K625" s="128"/>
      <c r="L625" s="4" t="s">
        <v>1059</v>
      </c>
      <c r="M625" s="22">
        <v>0</v>
      </c>
      <c r="N625" s="4" t="s">
        <v>1060</v>
      </c>
      <c r="O625" s="24">
        <v>0</v>
      </c>
    </row>
    <row r="626" spans="1:15" outlineLevel="1">
      <c r="A626" s="3"/>
      <c r="B626" s="3"/>
      <c r="C626" s="3"/>
      <c r="D626" s="144"/>
      <c r="E626" s="143" t="s">
        <v>1061</v>
      </c>
      <c r="F626" s="143"/>
      <c r="G626" s="143"/>
      <c r="H626" s="143"/>
      <c r="I626" s="143"/>
      <c r="J626" s="143"/>
      <c r="K626" s="143"/>
      <c r="L626" s="143"/>
      <c r="M626" s="143"/>
      <c r="N626" s="143"/>
      <c r="O626" s="143"/>
    </row>
    <row r="627" spans="1:15" outlineLevel="1">
      <c r="A627" s="3"/>
      <c r="B627" s="3"/>
      <c r="C627" s="3"/>
      <c r="D627" s="144"/>
      <c r="E627" s="144"/>
      <c r="F627" s="138" t="s">
        <v>36</v>
      </c>
      <c r="G627" s="138"/>
      <c r="H627" s="138"/>
      <c r="I627" s="138"/>
      <c r="J627" s="138"/>
      <c r="K627" s="138"/>
      <c r="L627" s="190" t="s">
        <v>760</v>
      </c>
      <c r="M627" s="190"/>
      <c r="N627" s="190" t="s">
        <v>761</v>
      </c>
      <c r="O627" s="190"/>
    </row>
    <row r="628" spans="1:15" outlineLevel="1">
      <c r="A628" s="3"/>
      <c r="B628" s="3"/>
      <c r="C628" s="3"/>
      <c r="D628" s="144"/>
      <c r="E628" s="144"/>
      <c r="F628" s="144"/>
      <c r="G628" s="128" t="s">
        <v>674</v>
      </c>
      <c r="H628" s="128"/>
      <c r="I628" s="128"/>
      <c r="J628" s="128"/>
      <c r="K628" s="128"/>
      <c r="L628" s="4" t="s">
        <v>1062</v>
      </c>
      <c r="M628" s="22">
        <v>0</v>
      </c>
      <c r="N628" s="4" t="s">
        <v>1063</v>
      </c>
      <c r="O628" s="24">
        <v>0</v>
      </c>
    </row>
    <row r="629" spans="1:15" outlineLevel="1">
      <c r="A629" s="3"/>
      <c r="B629" s="3"/>
      <c r="C629" s="3"/>
      <c r="D629" s="144"/>
      <c r="E629" s="144"/>
      <c r="F629" s="144"/>
      <c r="G629" s="128" t="s">
        <v>40</v>
      </c>
      <c r="H629" s="128"/>
      <c r="I629" s="128"/>
      <c r="J629" s="128"/>
      <c r="K629" s="128"/>
      <c r="L629" s="4" t="s">
        <v>1064</v>
      </c>
      <c r="M629" s="22">
        <v>0</v>
      </c>
      <c r="N629" s="4" t="s">
        <v>1065</v>
      </c>
      <c r="O629" s="24">
        <v>0</v>
      </c>
    </row>
    <row r="630" spans="1:15" outlineLevel="1">
      <c r="A630" s="3"/>
      <c r="B630" s="3"/>
      <c r="C630" s="3"/>
      <c r="D630" s="144"/>
      <c r="E630" s="144"/>
      <c r="F630" s="138" t="s">
        <v>44</v>
      </c>
      <c r="G630" s="138"/>
      <c r="H630" s="138"/>
      <c r="I630" s="138"/>
      <c r="J630" s="138"/>
      <c r="K630" s="138"/>
      <c r="L630" s="190" t="s">
        <v>760</v>
      </c>
      <c r="M630" s="190"/>
      <c r="N630" s="190" t="s">
        <v>761</v>
      </c>
      <c r="O630" s="190"/>
    </row>
    <row r="631" spans="1:15" outlineLevel="1">
      <c r="A631" s="3"/>
      <c r="B631" s="3"/>
      <c r="C631" s="3"/>
      <c r="D631" s="144"/>
      <c r="E631" s="144"/>
      <c r="F631" s="144"/>
      <c r="G631" s="128" t="s">
        <v>674</v>
      </c>
      <c r="H631" s="128"/>
      <c r="I631" s="128"/>
      <c r="J631" s="128"/>
      <c r="K631" s="128"/>
      <c r="L631" s="4" t="s">
        <v>1066</v>
      </c>
      <c r="M631" s="22">
        <v>0</v>
      </c>
      <c r="N631" s="4" t="s">
        <v>1067</v>
      </c>
      <c r="O631" s="28">
        <v>0</v>
      </c>
    </row>
    <row r="632" spans="1:15" outlineLevel="1">
      <c r="A632" s="3"/>
      <c r="B632" s="3"/>
      <c r="C632" s="3"/>
      <c r="D632" s="144"/>
      <c r="E632" s="144"/>
      <c r="F632" s="144"/>
      <c r="G632" s="128" t="s">
        <v>40</v>
      </c>
      <c r="H632" s="128"/>
      <c r="I632" s="128"/>
      <c r="J632" s="128"/>
      <c r="K632" s="128"/>
      <c r="L632" s="4" t="s">
        <v>1068</v>
      </c>
      <c r="M632" s="22">
        <v>0</v>
      </c>
      <c r="N632" s="4" t="s">
        <v>1069</v>
      </c>
      <c r="O632" s="28">
        <v>0</v>
      </c>
    </row>
    <row r="633" spans="1:15" outlineLevel="1">
      <c r="A633" s="3"/>
      <c r="B633" s="3"/>
      <c r="C633" s="3"/>
      <c r="D633" s="144"/>
      <c r="E633" s="128" t="s">
        <v>1070</v>
      </c>
      <c r="F633" s="128"/>
      <c r="G633" s="128"/>
      <c r="H633" s="128"/>
      <c r="I633" s="128"/>
      <c r="J633" s="128"/>
      <c r="K633" s="128"/>
      <c r="L633" s="4" t="s">
        <v>1071</v>
      </c>
      <c r="M633" s="22">
        <v>0</v>
      </c>
      <c r="N633" s="4" t="s">
        <v>1072</v>
      </c>
      <c r="O633" s="28">
        <v>0</v>
      </c>
    </row>
    <row r="634" spans="1:15" outlineLevel="1">
      <c r="A634" s="3"/>
      <c r="B634" s="3"/>
      <c r="C634" s="3"/>
      <c r="D634" s="144"/>
      <c r="E634" s="128" t="s">
        <v>1073</v>
      </c>
      <c r="F634" s="128"/>
      <c r="G634" s="128"/>
      <c r="H634" s="128"/>
      <c r="I634" s="128"/>
      <c r="J634" s="128"/>
      <c r="K634" s="128"/>
      <c r="L634" s="4" t="s">
        <v>1074</v>
      </c>
      <c r="M634" s="22">
        <v>0</v>
      </c>
      <c r="N634" s="4" t="s">
        <v>1075</v>
      </c>
      <c r="O634" s="28">
        <v>0</v>
      </c>
    </row>
    <row r="635" spans="1:15" outlineLevel="1">
      <c r="A635" s="3"/>
      <c r="B635" s="3"/>
      <c r="C635" s="3"/>
      <c r="D635" s="144"/>
      <c r="E635" s="128" t="s">
        <v>88</v>
      </c>
      <c r="F635" s="128"/>
      <c r="G635" s="128"/>
      <c r="H635" s="128"/>
      <c r="I635" s="128"/>
      <c r="J635" s="128"/>
      <c r="K635" s="128"/>
      <c r="L635" s="4" t="s">
        <v>1076</v>
      </c>
      <c r="M635" s="22">
        <v>0</v>
      </c>
      <c r="N635" s="4" t="s">
        <v>1077</v>
      </c>
      <c r="O635" s="28">
        <v>0</v>
      </c>
    </row>
    <row r="636" spans="1:15" outlineLevel="1">
      <c r="A636" s="3"/>
      <c r="B636" s="3"/>
      <c r="C636" s="3"/>
      <c r="D636" s="128" t="s">
        <v>1078</v>
      </c>
      <c r="E636" s="128"/>
      <c r="F636" s="128"/>
      <c r="G636" s="128"/>
      <c r="H636" s="128"/>
      <c r="I636" s="128"/>
      <c r="J636" s="128"/>
      <c r="K636" s="128"/>
      <c r="L636" s="4" t="s">
        <v>1079</v>
      </c>
      <c r="M636" s="22">
        <v>0</v>
      </c>
      <c r="N636" s="4" t="s">
        <v>1080</v>
      </c>
      <c r="O636" s="28">
        <v>0</v>
      </c>
    </row>
    <row r="637" spans="1:15" outlineLevel="1">
      <c r="A637" s="3"/>
      <c r="B637" s="3"/>
      <c r="C637" s="3"/>
      <c r="D637" s="128" t="s">
        <v>88</v>
      </c>
      <c r="E637" s="128"/>
      <c r="F637" s="128"/>
      <c r="G637" s="128"/>
      <c r="H637" s="128"/>
      <c r="I637" s="128"/>
      <c r="J637" s="128"/>
      <c r="K637" s="128"/>
      <c r="L637" s="4" t="s">
        <v>1081</v>
      </c>
      <c r="M637" s="22">
        <v>0</v>
      </c>
      <c r="N637" s="4" t="s">
        <v>1082</v>
      </c>
      <c r="O637" s="28">
        <v>0</v>
      </c>
    </row>
    <row r="638" spans="1:15" outlineLevel="1">
      <c r="A638" s="3"/>
      <c r="B638" s="3"/>
      <c r="C638" s="128" t="s">
        <v>1083</v>
      </c>
      <c r="D638" s="128"/>
      <c r="E638" s="128"/>
      <c r="F638" s="128"/>
      <c r="G638" s="128"/>
      <c r="H638" s="128"/>
      <c r="I638" s="128"/>
      <c r="J638" s="128"/>
      <c r="K638" s="128"/>
      <c r="L638" s="4" t="s">
        <v>1084</v>
      </c>
      <c r="M638" s="22">
        <v>0</v>
      </c>
      <c r="N638" s="4" t="s">
        <v>1085</v>
      </c>
      <c r="O638" s="28">
        <v>0</v>
      </c>
    </row>
    <row r="639" spans="1:15">
      <c r="A639" s="3"/>
      <c r="B639" s="199" t="s">
        <v>1086</v>
      </c>
      <c r="C639" s="200"/>
      <c r="D639" s="200"/>
      <c r="E639" s="200"/>
      <c r="F639" s="200"/>
      <c r="G639" s="200"/>
      <c r="H639" s="200"/>
      <c r="I639" s="201"/>
      <c r="J639" s="6" t="s">
        <v>1087</v>
      </c>
      <c r="K639" s="11">
        <v>0</v>
      </c>
      <c r="L639" s="202"/>
      <c r="M639" s="202"/>
      <c r="N639" s="202"/>
      <c r="O639" s="202"/>
    </row>
    <row r="640" spans="1:15">
      <c r="A640" s="3"/>
      <c r="B640" s="203" t="s">
        <v>1088</v>
      </c>
      <c r="C640" s="204"/>
      <c r="D640" s="204"/>
      <c r="E640" s="204"/>
      <c r="F640" s="204"/>
      <c r="G640" s="204"/>
      <c r="H640" s="204"/>
      <c r="I640" s="204"/>
      <c r="J640" s="204"/>
      <c r="K640" s="205"/>
      <c r="L640" s="6" t="s">
        <v>1089</v>
      </c>
      <c r="M640" s="11">
        <v>0</v>
      </c>
      <c r="N640" s="202"/>
      <c r="O640" s="202"/>
    </row>
    <row r="641" spans="1:19">
      <c r="A641" s="3"/>
      <c r="B641" s="142" t="s">
        <v>1090</v>
      </c>
      <c r="C641" s="142"/>
      <c r="D641" s="142"/>
      <c r="E641" s="142"/>
      <c r="F641" s="142"/>
      <c r="G641" s="142"/>
      <c r="H641" s="142"/>
      <c r="I641" s="142"/>
      <c r="J641" s="142"/>
      <c r="K641" s="142"/>
      <c r="L641" s="142"/>
      <c r="M641" s="142"/>
      <c r="N641" s="6" t="s">
        <v>1091</v>
      </c>
      <c r="O641" s="11">
        <v>0</v>
      </c>
    </row>
    <row r="642" spans="1:19">
      <c r="A642" s="3"/>
      <c r="B642" s="128" t="s">
        <v>1092</v>
      </c>
      <c r="C642" s="128"/>
      <c r="D642" s="128"/>
      <c r="E642" s="128"/>
      <c r="F642" s="128"/>
      <c r="G642" s="128"/>
      <c r="H642" s="128"/>
      <c r="I642" s="128"/>
      <c r="J642" s="128"/>
      <c r="K642" s="128"/>
      <c r="L642" s="128"/>
      <c r="M642" s="128"/>
      <c r="N642" s="4" t="s">
        <v>1093</v>
      </c>
      <c r="O642" s="29">
        <v>0</v>
      </c>
    </row>
    <row r="643" spans="1:19">
      <c r="A643" s="3"/>
      <c r="B643" s="128" t="s">
        <v>1094</v>
      </c>
      <c r="C643" s="128"/>
      <c r="D643" s="128"/>
      <c r="E643" s="128"/>
      <c r="F643" s="128"/>
      <c r="G643" s="128"/>
      <c r="H643" s="128"/>
      <c r="I643" s="128"/>
      <c r="J643" s="128"/>
      <c r="K643" s="128"/>
      <c r="L643" s="128"/>
      <c r="M643" s="128"/>
      <c r="N643" s="4" t="s">
        <v>1095</v>
      </c>
      <c r="O643" s="29">
        <v>0</v>
      </c>
    </row>
    <row r="644" spans="1:19">
      <c r="A644" s="3"/>
      <c r="B644" s="128" t="s">
        <v>1096</v>
      </c>
      <c r="C644" s="128"/>
      <c r="D644" s="128"/>
      <c r="E644" s="128"/>
      <c r="F644" s="128"/>
      <c r="G644" s="128"/>
      <c r="H644" s="128"/>
      <c r="I644" s="128"/>
      <c r="J644" s="128"/>
      <c r="K644" s="128"/>
      <c r="L644" s="128"/>
      <c r="M644" s="128"/>
      <c r="N644" s="4" t="s">
        <v>1097</v>
      </c>
      <c r="O644" s="29">
        <v>0</v>
      </c>
    </row>
    <row r="645" spans="1:19">
      <c r="A645" s="3"/>
      <c r="B645" s="128" t="s">
        <v>1098</v>
      </c>
      <c r="C645" s="128"/>
      <c r="D645" s="128"/>
      <c r="E645" s="128"/>
      <c r="F645" s="128"/>
      <c r="G645" s="128"/>
      <c r="H645" s="128"/>
      <c r="I645" s="128"/>
      <c r="J645" s="128"/>
      <c r="K645" s="128"/>
      <c r="L645" s="128"/>
      <c r="M645" s="128"/>
      <c r="N645" s="4" t="s">
        <v>1099</v>
      </c>
      <c r="O645" s="29">
        <v>0</v>
      </c>
    </row>
    <row r="646" spans="1:19">
      <c r="A646" s="3"/>
      <c r="B646" s="128" t="s">
        <v>1100</v>
      </c>
      <c r="C646" s="128"/>
      <c r="D646" s="128"/>
      <c r="E646" s="128"/>
      <c r="F646" s="128"/>
      <c r="G646" s="128"/>
      <c r="H646" s="128"/>
      <c r="I646" s="128"/>
      <c r="J646" s="128"/>
      <c r="K646" s="128"/>
      <c r="L646" s="128"/>
      <c r="M646" s="128"/>
      <c r="N646" s="4" t="s">
        <v>1101</v>
      </c>
      <c r="O646" s="29">
        <v>0</v>
      </c>
    </row>
    <row r="647" spans="1:19">
      <c r="A647" s="3"/>
      <c r="B647" s="128" t="s">
        <v>1102</v>
      </c>
      <c r="C647" s="128"/>
      <c r="D647" s="128"/>
      <c r="E647" s="128"/>
      <c r="F647" s="128"/>
      <c r="G647" s="128"/>
      <c r="H647" s="128"/>
      <c r="I647" s="128"/>
      <c r="J647" s="128"/>
      <c r="K647" s="128"/>
      <c r="L647" s="128"/>
      <c r="M647" s="128"/>
      <c r="N647" s="4" t="s">
        <v>1103</v>
      </c>
      <c r="O647" s="29">
        <v>0</v>
      </c>
    </row>
    <row r="648" spans="1:19">
      <c r="A648" s="3"/>
      <c r="B648" s="128" t="s">
        <v>1104</v>
      </c>
      <c r="C648" s="128"/>
      <c r="D648" s="128"/>
      <c r="E648" s="128"/>
      <c r="F648" s="128"/>
      <c r="G648" s="128"/>
      <c r="H648" s="128"/>
      <c r="I648" s="128"/>
      <c r="J648" s="128"/>
      <c r="K648" s="128"/>
      <c r="L648" s="128"/>
      <c r="M648" s="128"/>
      <c r="N648" s="4" t="s">
        <v>1105</v>
      </c>
      <c r="O648" s="29">
        <v>0</v>
      </c>
    </row>
    <row r="649" spans="1:19">
      <c r="A649" s="3"/>
      <c r="B649" s="128" t="s">
        <v>1106</v>
      </c>
      <c r="C649" s="128"/>
      <c r="D649" s="128"/>
      <c r="E649" s="128"/>
      <c r="F649" s="128"/>
      <c r="G649" s="128"/>
      <c r="H649" s="128"/>
      <c r="I649" s="128"/>
      <c r="J649" s="128"/>
      <c r="K649" s="128"/>
      <c r="L649" s="128"/>
      <c r="M649" s="128"/>
      <c r="N649" s="4" t="s">
        <v>1107</v>
      </c>
      <c r="O649" s="29">
        <v>0</v>
      </c>
    </row>
    <row r="650" spans="1:19">
      <c r="A650" s="143" t="s">
        <v>1108</v>
      </c>
      <c r="B650" s="143"/>
      <c r="C650" s="143"/>
      <c r="D650" s="143"/>
      <c r="E650" s="143"/>
      <c r="F650" s="143"/>
      <c r="G650" s="143"/>
      <c r="H650" s="143"/>
      <c r="I650" s="143"/>
      <c r="J650" s="143"/>
      <c r="K650" s="143"/>
      <c r="L650" s="143"/>
      <c r="M650" s="143"/>
      <c r="N650" s="143"/>
      <c r="O650" s="143"/>
    </row>
    <row r="651" spans="1:19">
      <c r="A651" s="3"/>
      <c r="B651" s="142" t="s">
        <v>1109</v>
      </c>
      <c r="C651" s="142"/>
      <c r="D651" s="142"/>
      <c r="E651" s="142"/>
      <c r="F651" s="142"/>
      <c r="G651" s="142"/>
      <c r="H651" s="142"/>
      <c r="I651" s="142"/>
      <c r="J651" s="142"/>
      <c r="K651" s="142"/>
      <c r="L651" s="142"/>
      <c r="M651" s="142"/>
      <c r="N651" s="6" t="s">
        <v>1110</v>
      </c>
      <c r="O651" s="11">
        <v>0</v>
      </c>
      <c r="R651" s="30">
        <v>153258.13000000012</v>
      </c>
      <c r="S651" s="31" t="s">
        <v>1111</v>
      </c>
    </row>
    <row r="652" spans="1:19">
      <c r="A652" s="3"/>
      <c r="B652" s="142" t="s">
        <v>1112</v>
      </c>
      <c r="C652" s="142"/>
      <c r="D652" s="142"/>
      <c r="E652" s="142"/>
      <c r="F652" s="142"/>
      <c r="G652" s="142"/>
      <c r="H652" s="142"/>
      <c r="I652" s="142"/>
      <c r="J652" s="142"/>
      <c r="K652" s="142"/>
      <c r="L652" s="142"/>
      <c r="M652" s="142"/>
      <c r="N652" s="6" t="s">
        <v>1113</v>
      </c>
      <c r="O652" s="11">
        <v>0</v>
      </c>
    </row>
    <row r="653" spans="1:19">
      <c r="A653" s="3"/>
      <c r="B653" s="144"/>
      <c r="C653" s="143" t="s">
        <v>1114</v>
      </c>
      <c r="D653" s="143"/>
      <c r="E653" s="143"/>
      <c r="F653" s="143"/>
      <c r="G653" s="143"/>
      <c r="H653" s="143"/>
      <c r="I653" s="143"/>
      <c r="J653" s="143"/>
      <c r="K653" s="143"/>
      <c r="L653" s="190" t="s">
        <v>1115</v>
      </c>
      <c r="M653" s="190"/>
      <c r="N653" s="190" t="s">
        <v>1116</v>
      </c>
      <c r="O653" s="190"/>
    </row>
    <row r="654" spans="1:19">
      <c r="A654" s="3"/>
      <c r="B654" s="3"/>
      <c r="C654" s="3"/>
      <c r="D654" s="128" t="s">
        <v>1117</v>
      </c>
      <c r="E654" s="128"/>
      <c r="F654" s="128"/>
      <c r="G654" s="128"/>
      <c r="H654" s="128"/>
      <c r="I654" s="128"/>
      <c r="J654" s="128"/>
      <c r="K654" s="128"/>
      <c r="L654" s="4" t="s">
        <v>1118</v>
      </c>
      <c r="M654" s="28">
        <v>0</v>
      </c>
      <c r="N654" s="4" t="s">
        <v>1119</v>
      </c>
      <c r="O654" s="28">
        <v>0</v>
      </c>
    </row>
    <row r="655" spans="1:19">
      <c r="A655" s="3"/>
      <c r="B655" s="3"/>
      <c r="C655" s="3"/>
      <c r="D655" s="128" t="s">
        <v>1120</v>
      </c>
      <c r="E655" s="128"/>
      <c r="F655" s="128"/>
      <c r="G655" s="128"/>
      <c r="H655" s="128"/>
      <c r="I655" s="128"/>
      <c r="J655" s="128"/>
      <c r="K655" s="128"/>
      <c r="L655" s="4" t="s">
        <v>1121</v>
      </c>
      <c r="M655" s="28">
        <v>0</v>
      </c>
      <c r="N655" s="4" t="s">
        <v>1122</v>
      </c>
      <c r="O655" s="28">
        <v>0</v>
      </c>
    </row>
    <row r="656" spans="1:19">
      <c r="A656" s="3"/>
      <c r="B656" s="3"/>
      <c r="C656" s="3"/>
      <c r="D656" s="128" t="s">
        <v>1123</v>
      </c>
      <c r="E656" s="128"/>
      <c r="F656" s="128"/>
      <c r="G656" s="128"/>
      <c r="H656" s="128"/>
      <c r="I656" s="128"/>
      <c r="J656" s="128"/>
      <c r="K656" s="128"/>
      <c r="L656" s="196" t="s">
        <v>710</v>
      </c>
      <c r="M656" s="196"/>
      <c r="N656" s="4" t="s">
        <v>1124</v>
      </c>
      <c r="O656" s="12">
        <v>0</v>
      </c>
    </row>
    <row r="657" spans="1:26">
      <c r="A657" s="3"/>
      <c r="B657" s="144"/>
      <c r="C657" s="143" t="s">
        <v>1125</v>
      </c>
      <c r="D657" s="143"/>
      <c r="E657" s="143"/>
      <c r="F657" s="143"/>
      <c r="G657" s="143"/>
      <c r="H657" s="143"/>
      <c r="I657" s="143"/>
      <c r="J657" s="143"/>
      <c r="K657" s="143"/>
      <c r="L657" s="143"/>
      <c r="M657" s="143"/>
      <c r="N657" s="143"/>
      <c r="O657" s="143"/>
    </row>
    <row r="658" spans="1:26">
      <c r="A658" s="3"/>
      <c r="B658" s="3"/>
      <c r="C658" s="3"/>
      <c r="D658" s="128" t="s">
        <v>1126</v>
      </c>
      <c r="E658" s="128"/>
      <c r="F658" s="128"/>
      <c r="G658" s="128"/>
      <c r="H658" s="128"/>
      <c r="I658" s="128"/>
      <c r="J658" s="128"/>
      <c r="K658" s="128"/>
      <c r="L658" s="128"/>
      <c r="M658" s="128"/>
      <c r="N658" s="4" t="s">
        <v>1127</v>
      </c>
      <c r="O658" s="32">
        <v>0</v>
      </c>
      <c r="P658" s="33" t="s">
        <v>1128</v>
      </c>
    </row>
    <row r="659" spans="1:26" s="33" customFormat="1">
      <c r="A659" s="141"/>
      <c r="B659" s="141"/>
      <c r="C659" s="141"/>
      <c r="D659" s="131" t="s">
        <v>1129</v>
      </c>
      <c r="E659" s="131"/>
      <c r="F659" s="131"/>
      <c r="G659" s="131"/>
      <c r="H659" s="131"/>
      <c r="I659" s="131"/>
      <c r="J659" s="131"/>
      <c r="K659" s="131"/>
      <c r="L659" s="131"/>
      <c r="M659" s="131"/>
      <c r="N659" s="4" t="s">
        <v>1130</v>
      </c>
      <c r="O659" s="34">
        <v>0</v>
      </c>
      <c r="V659" s="35"/>
      <c r="W659" s="35"/>
      <c r="X659" s="35"/>
      <c r="Y659" s="35"/>
      <c r="Z659" s="35"/>
    </row>
    <row r="660" spans="1:26" s="33" customFormat="1">
      <c r="A660" s="141"/>
      <c r="B660" s="141"/>
      <c r="C660" s="141"/>
      <c r="D660" s="136" t="s">
        <v>1131</v>
      </c>
      <c r="E660" s="136"/>
      <c r="F660" s="136"/>
      <c r="G660" s="136"/>
      <c r="H660" s="136"/>
      <c r="I660" s="136"/>
      <c r="J660" s="136"/>
      <c r="K660" s="136"/>
      <c r="L660" s="136"/>
      <c r="M660" s="136"/>
      <c r="N660" s="4" t="s">
        <v>1132</v>
      </c>
      <c r="O660" s="36">
        <v>0</v>
      </c>
      <c r="V660" s="35"/>
      <c r="W660" s="35"/>
      <c r="X660" s="35"/>
      <c r="Y660" s="35"/>
      <c r="Z660" s="35"/>
    </row>
    <row r="661" spans="1:26">
      <c r="A661" s="139"/>
      <c r="B661" s="139"/>
      <c r="C661" s="139"/>
      <c r="D661" s="59" t="s">
        <v>1133</v>
      </c>
      <c r="E661" s="59"/>
      <c r="F661" s="59"/>
      <c r="G661" s="59"/>
      <c r="H661" s="59"/>
      <c r="I661" s="59"/>
      <c r="J661" s="59"/>
      <c r="K661" s="59"/>
      <c r="L661" s="59"/>
      <c r="M661" s="59"/>
      <c r="N661" s="4" t="s">
        <v>1134</v>
      </c>
      <c r="O661" s="34">
        <v>0</v>
      </c>
    </row>
    <row r="662" spans="1:26">
      <c r="A662" s="139"/>
      <c r="B662" s="139"/>
      <c r="C662" s="139"/>
      <c r="D662" s="59" t="s">
        <v>1135</v>
      </c>
      <c r="E662" s="59"/>
      <c r="F662" s="59"/>
      <c r="G662" s="59"/>
      <c r="H662" s="59"/>
      <c r="I662" s="59"/>
      <c r="J662" s="59"/>
      <c r="K662" s="59"/>
      <c r="L662" s="59"/>
      <c r="M662" s="59"/>
      <c r="N662" s="4" t="s">
        <v>1136</v>
      </c>
      <c r="O662" s="37">
        <v>0</v>
      </c>
    </row>
    <row r="663" spans="1:26">
      <c r="A663" s="139"/>
      <c r="B663" s="139"/>
      <c r="C663" s="139"/>
      <c r="D663" s="59" t="s">
        <v>1137</v>
      </c>
      <c r="E663" s="59"/>
      <c r="F663" s="59"/>
      <c r="G663" s="59"/>
      <c r="H663" s="59"/>
      <c r="I663" s="59"/>
      <c r="J663" s="59"/>
      <c r="K663" s="59"/>
      <c r="L663" s="59"/>
      <c r="M663" s="59"/>
      <c r="N663" s="4" t="s">
        <v>1138</v>
      </c>
      <c r="O663" s="36">
        <v>0</v>
      </c>
    </row>
    <row r="664" spans="1:26" ht="12" customHeight="1">
      <c r="A664" s="3"/>
      <c r="B664" s="3"/>
      <c r="C664" s="3"/>
      <c r="D664" s="140" t="s">
        <v>1139</v>
      </c>
      <c r="E664" s="140"/>
      <c r="F664" s="140"/>
      <c r="G664" s="59"/>
      <c r="H664" s="59"/>
      <c r="I664" s="59"/>
      <c r="J664" s="59"/>
      <c r="K664" s="59"/>
      <c r="L664" s="59"/>
      <c r="M664" s="59"/>
      <c r="N664" s="4" t="s">
        <v>1140</v>
      </c>
      <c r="O664" s="38">
        <v>0</v>
      </c>
    </row>
    <row r="665" spans="1:26" s="33" customFormat="1">
      <c r="A665" s="141"/>
      <c r="B665" s="141"/>
      <c r="C665" s="141"/>
      <c r="D665" s="136" t="s">
        <v>1141</v>
      </c>
      <c r="E665" s="136"/>
      <c r="F665" s="136"/>
      <c r="G665" s="136"/>
      <c r="H665" s="136"/>
      <c r="I665" s="136"/>
      <c r="J665" s="136"/>
      <c r="K665" s="136"/>
      <c r="L665" s="136"/>
      <c r="M665" s="136"/>
      <c r="N665" s="4" t="s">
        <v>1142</v>
      </c>
      <c r="O665" s="37">
        <v>0</v>
      </c>
      <c r="V665" s="35"/>
      <c r="W665" s="35"/>
      <c r="X665" s="35"/>
      <c r="Y665" s="35"/>
      <c r="Z665" s="35"/>
    </row>
    <row r="666" spans="1:26">
      <c r="A666" s="3"/>
      <c r="B666" s="3"/>
      <c r="C666" s="3"/>
      <c r="D666" s="128" t="s">
        <v>1143</v>
      </c>
      <c r="E666" s="128"/>
      <c r="F666" s="128"/>
      <c r="G666" s="128"/>
      <c r="H666" s="128"/>
      <c r="I666" s="128"/>
      <c r="J666" s="128"/>
      <c r="K666" s="128"/>
      <c r="L666" s="128"/>
      <c r="M666" s="128"/>
      <c r="N666" s="4" t="s">
        <v>1144</v>
      </c>
      <c r="O666" s="37">
        <v>0</v>
      </c>
    </row>
    <row r="667" spans="1:26">
      <c r="A667" s="3"/>
      <c r="B667" s="3"/>
      <c r="C667" s="3"/>
      <c r="D667" s="128" t="s">
        <v>1145</v>
      </c>
      <c r="E667" s="128"/>
      <c r="F667" s="128"/>
      <c r="G667" s="128"/>
      <c r="H667" s="128"/>
      <c r="I667" s="128"/>
      <c r="J667" s="128"/>
      <c r="K667" s="128"/>
      <c r="L667" s="128"/>
      <c r="M667" s="128"/>
      <c r="N667" s="4" t="s">
        <v>1146</v>
      </c>
      <c r="O667" s="37">
        <v>0</v>
      </c>
    </row>
    <row r="668" spans="1:26">
      <c r="A668" s="3"/>
      <c r="B668" s="3"/>
      <c r="C668" s="3"/>
      <c r="D668" s="128" t="s">
        <v>1147</v>
      </c>
      <c r="E668" s="128"/>
      <c r="F668" s="128"/>
      <c r="G668" s="128"/>
      <c r="H668" s="128"/>
      <c r="I668" s="128"/>
      <c r="J668" s="128"/>
      <c r="K668" s="128"/>
      <c r="L668" s="128"/>
      <c r="M668" s="128"/>
      <c r="N668" s="4" t="s">
        <v>1148</v>
      </c>
      <c r="O668" s="37">
        <v>0</v>
      </c>
    </row>
    <row r="669" spans="1:26">
      <c r="A669" s="3"/>
      <c r="B669" s="144"/>
      <c r="C669" s="143" t="s">
        <v>1149</v>
      </c>
      <c r="D669" s="143"/>
      <c r="E669" s="143"/>
      <c r="F669" s="143"/>
      <c r="G669" s="143"/>
      <c r="H669" s="143"/>
      <c r="I669" s="143"/>
      <c r="J669" s="143"/>
      <c r="K669" s="143"/>
      <c r="L669" s="190" t="s">
        <v>1115</v>
      </c>
      <c r="M669" s="190"/>
      <c r="N669" s="190" t="s">
        <v>1116</v>
      </c>
      <c r="O669" s="190"/>
    </row>
    <row r="670" spans="1:26">
      <c r="A670" s="3"/>
      <c r="B670" s="3"/>
      <c r="C670" s="3"/>
      <c r="D670" s="128" t="s">
        <v>1150</v>
      </c>
      <c r="E670" s="128"/>
      <c r="F670" s="128"/>
      <c r="G670" s="128"/>
      <c r="H670" s="128"/>
      <c r="I670" s="128"/>
      <c r="J670" s="128"/>
      <c r="K670" s="128"/>
      <c r="L670" s="4" t="s">
        <v>1151</v>
      </c>
      <c r="M670" s="37">
        <v>0</v>
      </c>
      <c r="N670" s="4" t="s">
        <v>1152</v>
      </c>
      <c r="O670" s="37">
        <v>0</v>
      </c>
    </row>
    <row r="671" spans="1:26">
      <c r="A671" s="3"/>
      <c r="B671" s="3"/>
      <c r="C671" s="3"/>
      <c r="D671" s="128" t="s">
        <v>1153</v>
      </c>
      <c r="E671" s="128"/>
      <c r="F671" s="128"/>
      <c r="G671" s="128"/>
      <c r="H671" s="128" t="s">
        <v>411</v>
      </c>
      <c r="I671" s="128"/>
      <c r="J671" s="128"/>
      <c r="K671" s="128"/>
      <c r="L671" s="4" t="s">
        <v>1154</v>
      </c>
      <c r="M671" s="37">
        <v>0</v>
      </c>
      <c r="N671" s="4" t="s">
        <v>1155</v>
      </c>
      <c r="O671" s="37">
        <v>0</v>
      </c>
    </row>
    <row r="672" spans="1:26">
      <c r="A672" s="3"/>
      <c r="B672" s="3"/>
      <c r="C672" s="3"/>
      <c r="D672" s="128" t="s">
        <v>1156</v>
      </c>
      <c r="E672" s="128"/>
      <c r="F672" s="128"/>
      <c r="G672" s="128"/>
      <c r="H672" s="128" t="s">
        <v>411</v>
      </c>
      <c r="I672" s="128"/>
      <c r="J672" s="128"/>
      <c r="K672" s="128"/>
      <c r="L672" s="4" t="s">
        <v>1157</v>
      </c>
      <c r="M672" s="37">
        <v>0</v>
      </c>
      <c r="N672" s="4" t="s">
        <v>1158</v>
      </c>
      <c r="O672" s="37">
        <v>0</v>
      </c>
    </row>
    <row r="673" spans="1:26">
      <c r="A673" s="3"/>
      <c r="B673" s="3"/>
      <c r="C673" s="3"/>
      <c r="D673" s="128" t="s">
        <v>1159</v>
      </c>
      <c r="E673" s="128"/>
      <c r="F673" s="128"/>
      <c r="G673" s="128"/>
      <c r="H673" s="128" t="s">
        <v>411</v>
      </c>
      <c r="I673" s="128"/>
      <c r="J673" s="128"/>
      <c r="K673" s="128"/>
      <c r="L673" s="4" t="s">
        <v>1160</v>
      </c>
      <c r="M673" s="37">
        <v>0</v>
      </c>
      <c r="N673" s="4" t="s">
        <v>1161</v>
      </c>
      <c r="O673" s="37">
        <v>0</v>
      </c>
    </row>
    <row r="674" spans="1:26">
      <c r="A674" s="3"/>
      <c r="B674" s="3"/>
      <c r="C674" s="3"/>
      <c r="D674" s="128" t="s">
        <v>1162</v>
      </c>
      <c r="E674" s="128"/>
      <c r="F674" s="128"/>
      <c r="G674" s="128"/>
      <c r="H674" s="128" t="s">
        <v>411</v>
      </c>
      <c r="I674" s="128"/>
      <c r="J674" s="128"/>
      <c r="K674" s="128"/>
      <c r="L674" s="4" t="s">
        <v>1163</v>
      </c>
      <c r="M674" s="37">
        <v>0</v>
      </c>
      <c r="N674" s="4" t="s">
        <v>1164</v>
      </c>
      <c r="O674" s="37">
        <v>0</v>
      </c>
    </row>
    <row r="675" spans="1:26">
      <c r="A675" s="3"/>
      <c r="B675" s="3"/>
      <c r="C675" s="3"/>
      <c r="D675" s="128" t="s">
        <v>1165</v>
      </c>
      <c r="E675" s="128"/>
      <c r="F675" s="128"/>
      <c r="G675" s="128"/>
      <c r="H675" s="128" t="s">
        <v>411</v>
      </c>
      <c r="I675" s="128"/>
      <c r="J675" s="128"/>
      <c r="K675" s="128"/>
      <c r="L675" s="4" t="s">
        <v>1166</v>
      </c>
      <c r="M675" s="37">
        <v>0</v>
      </c>
      <c r="N675" s="4" t="s">
        <v>1167</v>
      </c>
      <c r="O675" s="37">
        <v>0</v>
      </c>
    </row>
    <row r="676" spans="1:26" s="33" customFormat="1">
      <c r="A676" s="141"/>
      <c r="B676" s="141"/>
      <c r="C676" s="141"/>
      <c r="D676" s="131" t="s">
        <v>1168</v>
      </c>
      <c r="E676" s="131"/>
      <c r="F676" s="131"/>
      <c r="G676" s="131"/>
      <c r="H676" s="131" t="s">
        <v>411</v>
      </c>
      <c r="I676" s="131"/>
      <c r="J676" s="131"/>
      <c r="K676" s="131"/>
      <c r="L676" s="4" t="s">
        <v>1169</v>
      </c>
      <c r="M676" s="37">
        <v>0</v>
      </c>
      <c r="N676" s="4" t="s">
        <v>1170</v>
      </c>
      <c r="O676" s="37">
        <v>0</v>
      </c>
      <c r="V676" s="35"/>
      <c r="W676" s="35"/>
      <c r="X676" s="35"/>
      <c r="Y676" s="35"/>
      <c r="Z676" s="35"/>
    </row>
    <row r="677" spans="1:26">
      <c r="A677" s="3"/>
      <c r="B677" s="3"/>
      <c r="C677" s="3"/>
      <c r="D677" s="138" t="s">
        <v>1171</v>
      </c>
      <c r="E677" s="138"/>
      <c r="F677" s="138"/>
      <c r="G677" s="138"/>
      <c r="H677" s="138"/>
      <c r="I677" s="138"/>
      <c r="J677" s="138"/>
      <c r="K677" s="138"/>
      <c r="L677" s="190" t="s">
        <v>1115</v>
      </c>
      <c r="M677" s="190"/>
      <c r="N677" s="190" t="s">
        <v>1116</v>
      </c>
      <c r="O677" s="190"/>
    </row>
    <row r="678" spans="1:26">
      <c r="A678" s="3"/>
      <c r="B678" s="3"/>
      <c r="C678" s="3"/>
      <c r="D678" s="144"/>
      <c r="E678" s="128" t="s">
        <v>1172</v>
      </c>
      <c r="F678" s="128"/>
      <c r="G678" s="128"/>
      <c r="H678" s="128"/>
      <c r="I678" s="128"/>
      <c r="J678" s="128"/>
      <c r="K678" s="128"/>
      <c r="L678" s="4" t="s">
        <v>1173</v>
      </c>
      <c r="M678" s="37">
        <v>0</v>
      </c>
      <c r="N678" s="4" t="s">
        <v>1174</v>
      </c>
      <c r="O678" s="37">
        <v>0</v>
      </c>
    </row>
    <row r="679" spans="1:26">
      <c r="A679" s="3"/>
      <c r="B679" s="3"/>
      <c r="C679" s="3"/>
      <c r="D679" s="144"/>
      <c r="E679" s="128" t="s">
        <v>1175</v>
      </c>
      <c r="F679" s="128"/>
      <c r="G679" s="128"/>
      <c r="H679" s="128"/>
      <c r="I679" s="128"/>
      <c r="J679" s="128"/>
      <c r="K679" s="128"/>
      <c r="L679" s="4" t="s">
        <v>1176</v>
      </c>
      <c r="M679" s="37">
        <v>0</v>
      </c>
      <c r="N679" s="4" t="s">
        <v>1177</v>
      </c>
      <c r="O679" s="37">
        <v>0</v>
      </c>
    </row>
    <row r="680" spans="1:26">
      <c r="A680" s="3"/>
      <c r="B680" s="3"/>
      <c r="C680" s="3"/>
      <c r="D680" s="128" t="s">
        <v>1178</v>
      </c>
      <c r="E680" s="128"/>
      <c r="F680" s="128"/>
      <c r="G680" s="128"/>
      <c r="H680" s="128"/>
      <c r="I680" s="128"/>
      <c r="J680" s="128"/>
      <c r="K680" s="128"/>
      <c r="L680" s="196" t="s">
        <v>710</v>
      </c>
      <c r="M680" s="196"/>
      <c r="N680" s="4" t="s">
        <v>1179</v>
      </c>
      <c r="O680" s="37">
        <v>0</v>
      </c>
    </row>
    <row r="681" spans="1:26">
      <c r="A681" s="3"/>
      <c r="B681" s="3"/>
      <c r="C681" s="3"/>
      <c r="D681" s="128" t="s">
        <v>1180</v>
      </c>
      <c r="E681" s="128"/>
      <c r="F681" s="128"/>
      <c r="G681" s="128"/>
      <c r="H681" s="128" t="s">
        <v>411</v>
      </c>
      <c r="I681" s="128"/>
      <c r="J681" s="128"/>
      <c r="K681" s="128"/>
      <c r="L681" s="4" t="s">
        <v>1181</v>
      </c>
      <c r="M681" s="37">
        <v>0</v>
      </c>
      <c r="N681" s="4" t="s">
        <v>1182</v>
      </c>
      <c r="O681" s="37">
        <v>0</v>
      </c>
    </row>
    <row r="682" spans="1:26" s="33" customFormat="1">
      <c r="A682" s="141"/>
      <c r="B682" s="131" t="s">
        <v>1183</v>
      </c>
      <c r="C682" s="131"/>
      <c r="D682" s="131"/>
      <c r="E682" s="131"/>
      <c r="F682" s="131"/>
      <c r="G682" s="131"/>
      <c r="H682" s="131"/>
      <c r="I682" s="131"/>
      <c r="J682" s="131"/>
      <c r="K682" s="131"/>
      <c r="L682" s="131"/>
      <c r="M682" s="131"/>
      <c r="N682" s="4" t="s">
        <v>1184</v>
      </c>
      <c r="O682" s="39">
        <v>0</v>
      </c>
      <c r="R682" s="30">
        <v>256010.11411295194</v>
      </c>
      <c r="S682" s="40" t="s">
        <v>1183</v>
      </c>
      <c r="V682" s="35"/>
      <c r="W682" s="35"/>
      <c r="X682" s="35"/>
      <c r="Y682" s="35"/>
      <c r="Z682" s="35"/>
    </row>
    <row r="683" spans="1:26" s="33" customFormat="1">
      <c r="A683" s="141"/>
      <c r="B683" s="131" t="s">
        <v>1185</v>
      </c>
      <c r="C683" s="131"/>
      <c r="D683" s="131"/>
      <c r="E683" s="131"/>
      <c r="F683" s="131"/>
      <c r="G683" s="131"/>
      <c r="H683" s="131"/>
      <c r="I683" s="131"/>
      <c r="J683" s="131"/>
      <c r="K683" s="131"/>
      <c r="L683" s="131"/>
      <c r="M683" s="131"/>
      <c r="N683" s="4" t="s">
        <v>1186</v>
      </c>
      <c r="O683" s="39">
        <v>0</v>
      </c>
      <c r="V683" s="35"/>
      <c r="W683" s="35"/>
      <c r="X683" s="35"/>
      <c r="Y683" s="35"/>
      <c r="Z683" s="35"/>
    </row>
    <row r="684" spans="1:26">
      <c r="A684" s="3"/>
      <c r="B684" s="144"/>
      <c r="C684" s="143" t="s">
        <v>1187</v>
      </c>
      <c r="D684" s="143"/>
      <c r="E684" s="143"/>
      <c r="F684" s="143"/>
      <c r="G684" s="143"/>
      <c r="H684" s="143"/>
      <c r="I684" s="143"/>
      <c r="J684" s="143"/>
      <c r="K684" s="143"/>
      <c r="L684" s="143"/>
      <c r="M684" s="143"/>
      <c r="N684" s="143"/>
      <c r="O684" s="143"/>
    </row>
    <row r="685" spans="1:26">
      <c r="A685" s="3"/>
      <c r="B685" s="144"/>
      <c r="C685" s="144"/>
      <c r="D685" s="128" t="s">
        <v>1188</v>
      </c>
      <c r="E685" s="128"/>
      <c r="F685" s="128"/>
      <c r="G685" s="128"/>
      <c r="H685" s="128"/>
      <c r="I685" s="128"/>
      <c r="J685" s="128"/>
      <c r="K685" s="128"/>
      <c r="L685" s="128"/>
      <c r="M685" s="128"/>
      <c r="N685" s="4" t="s">
        <v>1189</v>
      </c>
      <c r="O685" s="13" t="s">
        <v>1128</v>
      </c>
    </row>
    <row r="686" spans="1:26">
      <c r="A686" s="3"/>
      <c r="B686" s="144"/>
      <c r="C686" s="144"/>
      <c r="D686" s="128" t="s">
        <v>1190</v>
      </c>
      <c r="E686" s="128"/>
      <c r="F686" s="128"/>
      <c r="G686" s="128"/>
      <c r="H686" s="128"/>
      <c r="I686" s="128"/>
      <c r="J686" s="128"/>
      <c r="K686" s="128"/>
      <c r="L686" s="128"/>
      <c r="M686" s="128"/>
      <c r="N686" s="4" t="s">
        <v>1191</v>
      </c>
      <c r="O686" s="41">
        <v>0</v>
      </c>
    </row>
    <row r="687" spans="1:26">
      <c r="A687" s="3"/>
      <c r="B687" s="144"/>
      <c r="C687" s="144"/>
      <c r="D687" s="128" t="s">
        <v>1192</v>
      </c>
      <c r="E687" s="128"/>
      <c r="F687" s="128"/>
      <c r="G687" s="128"/>
      <c r="H687" s="128"/>
      <c r="I687" s="128"/>
      <c r="J687" s="128"/>
      <c r="K687" s="128"/>
      <c r="L687" s="128"/>
      <c r="M687" s="128"/>
      <c r="N687" s="4" t="s">
        <v>1193</v>
      </c>
      <c r="O687" s="42">
        <v>0</v>
      </c>
    </row>
    <row r="688" spans="1:26">
      <c r="A688" s="3"/>
      <c r="B688" s="144"/>
      <c r="C688" s="143" t="s">
        <v>1194</v>
      </c>
      <c r="D688" s="143"/>
      <c r="E688" s="143"/>
      <c r="F688" s="143"/>
      <c r="G688" s="143"/>
      <c r="H688" s="143"/>
      <c r="I688" s="143"/>
      <c r="J688" s="143"/>
      <c r="K688" s="143"/>
      <c r="L688" s="143"/>
      <c r="M688" s="143"/>
      <c r="N688" s="143"/>
      <c r="O688" s="143"/>
    </row>
    <row r="689" spans="1:26">
      <c r="A689" s="3"/>
      <c r="B689" s="3"/>
      <c r="C689" s="3"/>
      <c r="D689" s="128" t="s">
        <v>1195</v>
      </c>
      <c r="E689" s="128"/>
      <c r="F689" s="128"/>
      <c r="G689" s="128"/>
      <c r="H689" s="128"/>
      <c r="I689" s="128"/>
      <c r="J689" s="128"/>
      <c r="K689" s="128"/>
      <c r="L689" s="128"/>
      <c r="M689" s="128"/>
      <c r="N689" s="4" t="s">
        <v>1196</v>
      </c>
      <c r="O689" s="13" t="s">
        <v>1128</v>
      </c>
    </row>
    <row r="690" spans="1:26">
      <c r="A690" s="3"/>
      <c r="B690" s="3"/>
      <c r="C690" s="3"/>
      <c r="D690" s="138" t="s">
        <v>1197</v>
      </c>
      <c r="E690" s="138"/>
      <c r="F690" s="138"/>
      <c r="G690" s="138"/>
      <c r="H690" s="138" t="s">
        <v>411</v>
      </c>
      <c r="I690" s="138"/>
      <c r="J690" s="138"/>
      <c r="K690" s="138"/>
      <c r="L690" s="189" t="s">
        <v>1198</v>
      </c>
      <c r="M690" s="189"/>
      <c r="N690" s="189" t="s">
        <v>1199</v>
      </c>
      <c r="O690" s="189"/>
    </row>
    <row r="691" spans="1:26">
      <c r="A691" s="3"/>
      <c r="B691" s="3"/>
      <c r="C691" s="3"/>
      <c r="D691" s="144"/>
      <c r="E691" s="128" t="s">
        <v>1183</v>
      </c>
      <c r="F691" s="128"/>
      <c r="G691" s="128"/>
      <c r="H691" s="128"/>
      <c r="I691" s="128"/>
      <c r="J691" s="128"/>
      <c r="K691" s="128"/>
      <c r="L691" s="4" t="s">
        <v>1200</v>
      </c>
      <c r="M691" s="37">
        <v>0</v>
      </c>
      <c r="N691" s="4" t="s">
        <v>1201</v>
      </c>
      <c r="O691" s="37">
        <v>0</v>
      </c>
    </row>
    <row r="692" spans="1:26">
      <c r="A692" s="3"/>
      <c r="B692" s="3"/>
      <c r="C692" s="3"/>
      <c r="D692" s="144"/>
      <c r="E692" s="128" t="s">
        <v>1185</v>
      </c>
      <c r="F692" s="128"/>
      <c r="G692" s="128"/>
      <c r="H692" s="128"/>
      <c r="I692" s="128"/>
      <c r="J692" s="128"/>
      <c r="K692" s="128"/>
      <c r="L692" s="4" t="s">
        <v>1202</v>
      </c>
      <c r="M692" s="37">
        <v>0</v>
      </c>
      <c r="N692" s="4" t="s">
        <v>1203</v>
      </c>
      <c r="O692" s="37">
        <v>0</v>
      </c>
    </row>
    <row r="693" spans="1:26">
      <c r="A693" s="3"/>
      <c r="B693" s="3"/>
      <c r="C693" s="3"/>
      <c r="D693" s="128" t="s">
        <v>1204</v>
      </c>
      <c r="E693" s="128"/>
      <c r="F693" s="128"/>
      <c r="G693" s="128"/>
      <c r="H693" s="128" t="s">
        <v>411</v>
      </c>
      <c r="I693" s="128"/>
      <c r="J693" s="128"/>
      <c r="K693" s="128"/>
      <c r="L693" s="4" t="s">
        <v>1205</v>
      </c>
      <c r="M693" s="37">
        <v>0</v>
      </c>
      <c r="N693" s="4" t="s">
        <v>1206</v>
      </c>
      <c r="O693" s="37">
        <v>0</v>
      </c>
    </row>
    <row r="694" spans="1:26">
      <c r="A694" s="3"/>
      <c r="B694" s="3"/>
      <c r="C694" s="3"/>
      <c r="D694" s="128" t="s">
        <v>1207</v>
      </c>
      <c r="E694" s="128"/>
      <c r="F694" s="128"/>
      <c r="G694" s="128"/>
      <c r="H694" s="128" t="s">
        <v>411</v>
      </c>
      <c r="I694" s="128"/>
      <c r="J694" s="128"/>
      <c r="K694" s="128"/>
      <c r="L694" s="4" t="s">
        <v>1208</v>
      </c>
      <c r="M694" s="37">
        <v>0</v>
      </c>
      <c r="N694" s="4" t="s">
        <v>1209</v>
      </c>
      <c r="O694" s="43">
        <v>0</v>
      </c>
    </row>
    <row r="695" spans="1:26" s="33" customFormat="1">
      <c r="A695" s="141"/>
      <c r="B695" s="141"/>
      <c r="C695" s="206" t="s">
        <v>1210</v>
      </c>
      <c r="D695" s="207"/>
      <c r="E695" s="207"/>
      <c r="F695" s="207"/>
      <c r="G695" s="207"/>
      <c r="H695" s="207"/>
      <c r="I695" s="207"/>
      <c r="J695" s="207"/>
      <c r="K695" s="207"/>
      <c r="L695" s="207"/>
      <c r="M695" s="208"/>
      <c r="N695" s="4" t="s">
        <v>1211</v>
      </c>
      <c r="O695" s="37">
        <v>0</v>
      </c>
      <c r="V695" s="35"/>
      <c r="W695" s="35"/>
      <c r="X695" s="35"/>
      <c r="Y695" s="35"/>
      <c r="Z695" s="35"/>
    </row>
    <row r="696" spans="1:26" s="33" customFormat="1" ht="37.799999999999997" customHeight="1">
      <c r="A696" s="141"/>
      <c r="B696" s="141"/>
      <c r="C696" s="209" t="s">
        <v>1212</v>
      </c>
      <c r="D696" s="210"/>
      <c r="E696" s="210"/>
      <c r="F696" s="210"/>
      <c r="G696" s="210"/>
      <c r="H696" s="210"/>
      <c r="I696" s="210"/>
      <c r="J696" s="210"/>
      <c r="K696" s="210"/>
      <c r="L696" s="210"/>
      <c r="M696" s="211"/>
      <c r="N696" s="4" t="s">
        <v>1213</v>
      </c>
      <c r="O696" s="37">
        <v>0</v>
      </c>
      <c r="R696" s="44" t="s">
        <v>1214</v>
      </c>
      <c r="S696" s="45" t="s">
        <v>1215</v>
      </c>
      <c r="T696" s="45" t="s">
        <v>1216</v>
      </c>
      <c r="V696" s="35"/>
      <c r="W696" s="35"/>
      <c r="X696" s="35"/>
      <c r="Y696" s="35"/>
      <c r="Z696" s="35"/>
    </row>
    <row r="697" spans="1:26" s="47" customFormat="1">
      <c r="A697" s="46"/>
      <c r="B697" s="46"/>
      <c r="C697" s="206" t="s">
        <v>1217</v>
      </c>
      <c r="D697" s="207"/>
      <c r="E697" s="207"/>
      <c r="F697" s="207"/>
      <c r="G697" s="207"/>
      <c r="H697" s="207"/>
      <c r="I697" s="207"/>
      <c r="J697" s="207"/>
      <c r="K697" s="207"/>
      <c r="L697" s="207"/>
      <c r="M697" s="208"/>
      <c r="N697" s="4" t="s">
        <v>1218</v>
      </c>
      <c r="O697" s="37">
        <v>0</v>
      </c>
      <c r="R697" s="46" t="s">
        <v>674</v>
      </c>
      <c r="S697" s="48">
        <v>0.6</v>
      </c>
      <c r="T697" s="48">
        <v>0.25</v>
      </c>
      <c r="V697" s="49"/>
      <c r="W697" s="49"/>
      <c r="X697" s="49"/>
      <c r="Y697" s="49"/>
      <c r="Z697" s="49"/>
    </row>
    <row r="698" spans="1:26" s="47" customFormat="1">
      <c r="A698" s="46"/>
      <c r="B698" s="46"/>
      <c r="C698" s="212" t="s">
        <v>1219</v>
      </c>
      <c r="D698" s="213"/>
      <c r="E698" s="213"/>
      <c r="F698" s="213"/>
      <c r="G698" s="213"/>
      <c r="H698" s="213"/>
      <c r="I698" s="213"/>
      <c r="J698" s="213"/>
      <c r="K698" s="213"/>
      <c r="L698" s="213"/>
      <c r="M698" s="214"/>
      <c r="N698" s="4" t="s">
        <v>1220</v>
      </c>
      <c r="O698" s="37">
        <v>0</v>
      </c>
      <c r="R698" s="46" t="s">
        <v>1221</v>
      </c>
      <c r="S698" s="48">
        <v>0.4</v>
      </c>
      <c r="T698" s="48">
        <v>0.28000000000000003</v>
      </c>
      <c r="V698" s="49"/>
      <c r="W698" s="49"/>
      <c r="X698" s="49"/>
      <c r="Y698" s="49"/>
      <c r="Z698" s="49"/>
    </row>
    <row r="699" spans="1:26" s="33" customFormat="1">
      <c r="A699" s="141"/>
      <c r="B699" s="141"/>
      <c r="C699" s="212" t="s">
        <v>1222</v>
      </c>
      <c r="D699" s="213"/>
      <c r="E699" s="213"/>
      <c r="F699" s="213"/>
      <c r="G699" s="213"/>
      <c r="H699" s="213"/>
      <c r="I699" s="213"/>
      <c r="J699" s="213"/>
      <c r="K699" s="213"/>
      <c r="L699" s="213"/>
      <c r="M699" s="214"/>
      <c r="N699" s="4" t="s">
        <v>1223</v>
      </c>
      <c r="O699" s="37">
        <v>0</v>
      </c>
      <c r="V699" s="35"/>
      <c r="W699" s="35"/>
      <c r="X699" s="35"/>
      <c r="Y699" s="35"/>
      <c r="Z699" s="35"/>
    </row>
    <row r="700" spans="1:26" s="33" customFormat="1">
      <c r="A700" s="141"/>
      <c r="B700" s="141"/>
      <c r="C700" s="212" t="s">
        <v>1224</v>
      </c>
      <c r="D700" s="213"/>
      <c r="E700" s="213"/>
      <c r="F700" s="213"/>
      <c r="G700" s="213"/>
      <c r="H700" s="213"/>
      <c r="I700" s="213"/>
      <c r="J700" s="213"/>
      <c r="K700" s="213"/>
      <c r="L700" s="213"/>
      <c r="M700" s="214"/>
      <c r="N700" s="4" t="s">
        <v>1225</v>
      </c>
      <c r="O700" s="37">
        <v>0</v>
      </c>
      <c r="R700" s="50" t="s">
        <v>1226</v>
      </c>
      <c r="S700" s="50" t="s">
        <v>1215</v>
      </c>
      <c r="T700" s="51" t="s">
        <v>1227</v>
      </c>
      <c r="V700" s="35"/>
      <c r="W700" s="35"/>
      <c r="X700" s="35"/>
      <c r="Y700" s="35"/>
      <c r="Z700" s="35"/>
    </row>
    <row r="701" spans="1:26" s="33" customFormat="1">
      <c r="A701" s="46"/>
      <c r="B701" s="46"/>
      <c r="C701" s="206" t="s">
        <v>1228</v>
      </c>
      <c r="D701" s="207"/>
      <c r="E701" s="207"/>
      <c r="F701" s="207"/>
      <c r="G701" s="207"/>
      <c r="H701" s="207"/>
      <c r="I701" s="207"/>
      <c r="J701" s="207"/>
      <c r="K701" s="207"/>
      <c r="L701" s="207"/>
      <c r="M701" s="208"/>
      <c r="N701" s="4" t="s">
        <v>1229</v>
      </c>
      <c r="O701" s="37">
        <v>0</v>
      </c>
      <c r="R701" s="129" t="s">
        <v>1230</v>
      </c>
      <c r="S701" s="52">
        <v>100000</v>
      </c>
      <c r="T701" s="52">
        <v>16200</v>
      </c>
      <c r="V701" s="35"/>
      <c r="W701" s="35"/>
      <c r="X701" s="35"/>
      <c r="Y701" s="35"/>
      <c r="Z701" s="35"/>
    </row>
    <row r="702" spans="1:26" s="33" customFormat="1">
      <c r="A702" s="46"/>
      <c r="B702" s="46"/>
      <c r="C702" s="212" t="s">
        <v>1231</v>
      </c>
      <c r="D702" s="213"/>
      <c r="E702" s="213"/>
      <c r="F702" s="213"/>
      <c r="G702" s="213"/>
      <c r="H702" s="213"/>
      <c r="I702" s="213"/>
      <c r="J702" s="213"/>
      <c r="K702" s="213"/>
      <c r="L702" s="213"/>
      <c r="M702" s="214"/>
      <c r="N702" s="4" t="s">
        <v>1232</v>
      </c>
      <c r="O702" s="37">
        <v>0</v>
      </c>
      <c r="R702" s="129" t="s">
        <v>1233</v>
      </c>
      <c r="S702" s="52">
        <v>156010.11411295194</v>
      </c>
      <c r="T702" s="52">
        <v>40874.649897593408</v>
      </c>
      <c r="V702" s="35"/>
      <c r="W702" s="35"/>
      <c r="X702" s="35"/>
      <c r="Y702" s="35"/>
      <c r="Z702" s="35"/>
    </row>
    <row r="703" spans="1:26" s="33" customFormat="1">
      <c r="A703" s="46"/>
      <c r="B703" s="46"/>
      <c r="C703" s="212" t="s">
        <v>1234</v>
      </c>
      <c r="D703" s="213"/>
      <c r="E703" s="213"/>
      <c r="F703" s="213"/>
      <c r="G703" s="213"/>
      <c r="H703" s="213"/>
      <c r="I703" s="213"/>
      <c r="J703" s="213"/>
      <c r="K703" s="213"/>
      <c r="L703" s="213"/>
      <c r="M703" s="214"/>
      <c r="N703" s="4" t="s">
        <v>1235</v>
      </c>
      <c r="O703" s="37">
        <v>0</v>
      </c>
      <c r="V703" s="35"/>
      <c r="W703" s="35"/>
      <c r="X703" s="35"/>
      <c r="Y703" s="35"/>
      <c r="Z703" s="35"/>
    </row>
    <row r="704" spans="1:26" s="40" customFormat="1">
      <c r="A704" s="53"/>
      <c r="B704" s="53"/>
      <c r="C704" s="215" t="s">
        <v>1236</v>
      </c>
      <c r="D704" s="216"/>
      <c r="E704" s="216"/>
      <c r="F704" s="216"/>
      <c r="G704" s="216"/>
      <c r="H704" s="216"/>
      <c r="I704" s="216"/>
      <c r="J704" s="216"/>
      <c r="K704" s="216"/>
      <c r="L704" s="216"/>
      <c r="M704" s="217"/>
      <c r="N704" s="4" t="s">
        <v>1237</v>
      </c>
      <c r="O704" s="54">
        <v>0</v>
      </c>
      <c r="R704" s="40" t="s">
        <v>532</v>
      </c>
      <c r="S704" s="55">
        <v>1407251.6700000002</v>
      </c>
      <c r="V704" s="56"/>
      <c r="W704" s="56"/>
      <c r="X704" s="56"/>
      <c r="Y704" s="56"/>
      <c r="Z704" s="56"/>
    </row>
    <row r="705" spans="1:26" s="33" customFormat="1">
      <c r="A705" s="141"/>
      <c r="B705" s="136"/>
      <c r="C705" s="206" t="s">
        <v>1238</v>
      </c>
      <c r="D705" s="207"/>
      <c r="E705" s="207"/>
      <c r="F705" s="207"/>
      <c r="G705" s="207"/>
      <c r="H705" s="207"/>
      <c r="I705" s="207"/>
      <c r="J705" s="207"/>
      <c r="K705" s="207"/>
      <c r="L705" s="207"/>
      <c r="M705" s="208"/>
      <c r="N705" s="4" t="s">
        <v>1239</v>
      </c>
      <c r="O705" s="37">
        <v>0</v>
      </c>
      <c r="S705" s="57">
        <v>0.25</v>
      </c>
      <c r="V705" s="35"/>
      <c r="W705" s="35"/>
      <c r="X705" s="35"/>
      <c r="Y705" s="35"/>
      <c r="Z705" s="35"/>
    </row>
    <row r="706" spans="1:26" s="33" customFormat="1">
      <c r="A706" s="141"/>
      <c r="B706" s="136"/>
      <c r="C706" s="212" t="s">
        <v>1240</v>
      </c>
      <c r="D706" s="213"/>
      <c r="E706" s="213"/>
      <c r="F706" s="213"/>
      <c r="G706" s="213"/>
      <c r="H706" s="213"/>
      <c r="I706" s="213"/>
      <c r="J706" s="213"/>
      <c r="K706" s="213"/>
      <c r="L706" s="213"/>
      <c r="M706" s="214"/>
      <c r="N706" s="4" t="s">
        <v>1241</v>
      </c>
      <c r="O706" s="37">
        <v>0</v>
      </c>
      <c r="V706" s="35"/>
      <c r="W706" s="35"/>
      <c r="X706" s="35"/>
      <c r="Y706" s="35"/>
      <c r="Z706" s="35"/>
    </row>
    <row r="707" spans="1:26" s="33" customFormat="1">
      <c r="A707" s="141"/>
      <c r="B707" s="136"/>
      <c r="C707" s="137" t="s">
        <v>1242</v>
      </c>
      <c r="D707" s="137"/>
      <c r="E707" s="137"/>
      <c r="F707" s="137"/>
      <c r="G707" s="137"/>
      <c r="H707" s="137"/>
      <c r="I707" s="137"/>
      <c r="J707" s="137"/>
      <c r="K707" s="137"/>
      <c r="L707" s="137"/>
      <c r="M707" s="137"/>
      <c r="N707" s="4" t="s">
        <v>1243</v>
      </c>
      <c r="O707" s="37">
        <v>0</v>
      </c>
      <c r="S707" s="33">
        <v>9000</v>
      </c>
      <c r="V707" s="35"/>
      <c r="W707" s="35"/>
      <c r="X707" s="35"/>
      <c r="Y707" s="35"/>
      <c r="Z707" s="35"/>
    </row>
    <row r="708" spans="1:26" s="33" customFormat="1">
      <c r="A708" s="141"/>
      <c r="B708" s="136"/>
      <c r="C708" s="136" t="s">
        <v>1244</v>
      </c>
      <c r="D708" s="136"/>
      <c r="E708" s="136"/>
      <c r="F708" s="136"/>
      <c r="G708" s="136"/>
      <c r="H708" s="136"/>
      <c r="I708" s="136"/>
      <c r="J708" s="136"/>
      <c r="K708" s="136"/>
      <c r="L708" s="136"/>
      <c r="M708" s="136"/>
      <c r="N708" s="4" t="s">
        <v>1245</v>
      </c>
      <c r="O708" s="37">
        <v>0</v>
      </c>
      <c r="S708" s="33">
        <v>7200</v>
      </c>
      <c r="V708" s="35"/>
      <c r="W708" s="35"/>
      <c r="X708" s="35"/>
      <c r="Y708" s="35"/>
      <c r="Z708" s="35"/>
    </row>
    <row r="709" spans="1:26" s="33" customFormat="1">
      <c r="A709" s="141"/>
      <c r="B709" s="136"/>
      <c r="C709" s="136" t="s">
        <v>1246</v>
      </c>
      <c r="D709" s="136"/>
      <c r="E709" s="136"/>
      <c r="F709" s="136"/>
      <c r="G709" s="136"/>
      <c r="H709" s="136"/>
      <c r="I709" s="136"/>
      <c r="J709" s="136"/>
      <c r="K709" s="136"/>
      <c r="L709" s="136"/>
      <c r="M709" s="136"/>
      <c r="N709" s="4" t="s">
        <v>1247</v>
      </c>
      <c r="O709" s="43">
        <v>0</v>
      </c>
      <c r="S709" s="33">
        <v>16200</v>
      </c>
      <c r="V709" s="35"/>
      <c r="W709" s="35"/>
      <c r="X709" s="35"/>
      <c r="Y709" s="35"/>
      <c r="Z709" s="35"/>
    </row>
    <row r="710" spans="1:26" s="33" customFormat="1">
      <c r="A710" s="141"/>
      <c r="B710" s="136"/>
      <c r="C710" s="130" t="s">
        <v>1248</v>
      </c>
      <c r="D710" s="130"/>
      <c r="E710" s="130"/>
      <c r="F710" s="130"/>
      <c r="G710" s="130"/>
      <c r="H710" s="130"/>
      <c r="I710" s="130"/>
      <c r="J710" s="130"/>
      <c r="K710" s="130"/>
      <c r="L710" s="130"/>
      <c r="M710" s="130"/>
      <c r="N710" s="4" t="s">
        <v>1249</v>
      </c>
      <c r="O710" s="37">
        <v>0</v>
      </c>
      <c r="V710" s="35"/>
      <c r="W710" s="35"/>
      <c r="X710" s="35"/>
      <c r="Y710" s="35"/>
      <c r="Z710" s="35"/>
    </row>
    <row r="711" spans="1:26" s="33" customFormat="1">
      <c r="A711" s="141"/>
      <c r="B711" s="136"/>
      <c r="C711" s="130" t="s">
        <v>1250</v>
      </c>
      <c r="D711" s="130"/>
      <c r="E711" s="130"/>
      <c r="F711" s="130"/>
      <c r="G711" s="130"/>
      <c r="H711" s="130"/>
      <c r="I711" s="130"/>
      <c r="J711" s="130"/>
      <c r="K711" s="130"/>
      <c r="L711" s="130"/>
      <c r="M711" s="130"/>
      <c r="N711" s="4" t="s">
        <v>1251</v>
      </c>
      <c r="O711" s="43">
        <v>0</v>
      </c>
      <c r="V711" s="35"/>
      <c r="W711" s="35"/>
      <c r="X711" s="35"/>
      <c r="Y711" s="35"/>
      <c r="Z711" s="35"/>
    </row>
    <row r="712" spans="1:26" s="33" customFormat="1">
      <c r="A712" s="141"/>
      <c r="B712" s="136"/>
      <c r="C712" s="130" t="s">
        <v>1252</v>
      </c>
      <c r="D712" s="130"/>
      <c r="E712" s="130"/>
      <c r="F712" s="130"/>
      <c r="G712" s="130"/>
      <c r="H712" s="130"/>
      <c r="I712" s="130"/>
      <c r="J712" s="130"/>
      <c r="K712" s="130"/>
      <c r="L712" s="130"/>
      <c r="M712" s="130"/>
      <c r="N712" s="4" t="s">
        <v>1253</v>
      </c>
      <c r="O712" s="12">
        <v>0</v>
      </c>
      <c r="R712" s="58">
        <v>52074.649897593408</v>
      </c>
      <c r="S712" s="40" t="s">
        <v>1254</v>
      </c>
      <c r="V712" s="35"/>
      <c r="W712" s="35"/>
      <c r="X712" s="35"/>
      <c r="Y712" s="35"/>
      <c r="Z712" s="35"/>
    </row>
    <row r="713" spans="1:26" s="33" customFormat="1">
      <c r="A713" s="141"/>
      <c r="B713" s="136"/>
      <c r="C713" s="130" t="s">
        <v>1255</v>
      </c>
      <c r="D713" s="130"/>
      <c r="E713" s="130"/>
      <c r="F713" s="130"/>
      <c r="G713" s="130"/>
      <c r="H713" s="130"/>
      <c r="I713" s="130"/>
      <c r="J713" s="130"/>
      <c r="K713" s="130"/>
      <c r="L713" s="130"/>
      <c r="M713" s="130"/>
      <c r="N713" s="4" t="s">
        <v>1256</v>
      </c>
      <c r="O713" s="37">
        <v>0</v>
      </c>
      <c r="V713" s="35"/>
      <c r="W713" s="35"/>
      <c r="X713" s="35"/>
      <c r="Y713" s="35"/>
      <c r="Z713" s="35"/>
    </row>
    <row r="714" spans="1:26" s="33" customFormat="1">
      <c r="A714" s="141"/>
      <c r="B714" s="136"/>
      <c r="C714" s="136" t="s">
        <v>1257</v>
      </c>
      <c r="D714" s="136"/>
      <c r="E714" s="136"/>
      <c r="F714" s="136"/>
      <c r="G714" s="136"/>
      <c r="H714" s="136"/>
      <c r="I714" s="136"/>
      <c r="J714" s="136"/>
      <c r="K714" s="136"/>
      <c r="L714" s="136"/>
      <c r="M714" s="136"/>
      <c r="N714" s="4" t="s">
        <v>1258</v>
      </c>
      <c r="O714" s="37">
        <v>0</v>
      </c>
      <c r="R714" s="58">
        <v>25118.249897593407</v>
      </c>
      <c r="S714" s="40" t="s">
        <v>1259</v>
      </c>
      <c r="V714" s="35"/>
      <c r="W714" s="35"/>
      <c r="X714" s="35"/>
      <c r="Y714" s="35"/>
      <c r="Z714" s="35"/>
    </row>
    <row r="715" spans="1:26" s="33" customFormat="1">
      <c r="A715" s="141"/>
      <c r="B715" s="136"/>
      <c r="C715" s="136" t="s">
        <v>1260</v>
      </c>
      <c r="D715" s="136"/>
      <c r="E715" s="136"/>
      <c r="F715" s="136"/>
      <c r="G715" s="136"/>
      <c r="H715" s="136"/>
      <c r="I715" s="136"/>
      <c r="J715" s="136"/>
      <c r="K715" s="136"/>
      <c r="L715" s="136"/>
      <c r="M715" s="136"/>
      <c r="N715" s="4" t="s">
        <v>1261</v>
      </c>
      <c r="O715" s="37">
        <v>0</v>
      </c>
      <c r="V715" s="35"/>
      <c r="W715" s="35"/>
      <c r="X715" s="35"/>
      <c r="Y715" s="35"/>
      <c r="Z715" s="35"/>
    </row>
    <row r="716" spans="1:26" s="33" customFormat="1">
      <c r="A716" s="141"/>
      <c r="B716" s="136"/>
      <c r="C716" s="136" t="s">
        <v>1262</v>
      </c>
      <c r="D716" s="136"/>
      <c r="E716" s="136"/>
      <c r="F716" s="136"/>
      <c r="G716" s="136"/>
      <c r="H716" s="136"/>
      <c r="I716" s="136"/>
      <c r="J716" s="136"/>
      <c r="K716" s="136"/>
      <c r="L716" s="136"/>
      <c r="M716" s="136"/>
      <c r="N716" s="4" t="s">
        <v>1263</v>
      </c>
      <c r="O716" s="37">
        <v>0</v>
      </c>
      <c r="V716" s="35"/>
      <c r="W716" s="35"/>
      <c r="X716" s="35"/>
      <c r="Y716" s="35"/>
      <c r="Z716" s="35"/>
    </row>
    <row r="717" spans="1:26" s="33" customFormat="1">
      <c r="A717" s="141"/>
      <c r="B717" s="136"/>
      <c r="C717" s="136" t="s">
        <v>1264</v>
      </c>
      <c r="D717" s="136"/>
      <c r="E717" s="136"/>
      <c r="F717" s="136"/>
      <c r="G717" s="136"/>
      <c r="H717" s="136"/>
      <c r="I717" s="136"/>
      <c r="J717" s="136"/>
      <c r="K717" s="136"/>
      <c r="L717" s="136"/>
      <c r="M717" s="136"/>
      <c r="N717" s="4" t="s">
        <v>1265</v>
      </c>
      <c r="O717" s="37">
        <v>0</v>
      </c>
      <c r="V717" s="35"/>
      <c r="W717" s="35"/>
      <c r="X717" s="35"/>
      <c r="Y717" s="35"/>
      <c r="Z717" s="35"/>
    </row>
    <row r="718" spans="1:26" s="33" customFormat="1">
      <c r="A718" s="141"/>
      <c r="B718" s="136" t="s">
        <v>1266</v>
      </c>
      <c r="C718" s="136" t="s">
        <v>1267</v>
      </c>
      <c r="D718" s="136"/>
      <c r="E718" s="136"/>
      <c r="F718" s="136"/>
      <c r="G718" s="136"/>
      <c r="H718" s="136"/>
      <c r="I718" s="136"/>
      <c r="J718" s="136"/>
      <c r="K718" s="136"/>
      <c r="L718" s="136"/>
      <c r="M718" s="136"/>
      <c r="N718" s="4" t="s">
        <v>1268</v>
      </c>
      <c r="O718" s="37">
        <v>0</v>
      </c>
      <c r="V718" s="35"/>
      <c r="W718" s="35"/>
      <c r="X718" s="35"/>
      <c r="Y718" s="35"/>
      <c r="Z718" s="35"/>
    </row>
    <row r="719" spans="1:26" s="33" customFormat="1">
      <c r="A719" s="141"/>
      <c r="B719" s="136"/>
      <c r="C719" s="136" t="s">
        <v>1269</v>
      </c>
      <c r="D719" s="136"/>
      <c r="E719" s="136"/>
      <c r="F719" s="136"/>
      <c r="G719" s="136"/>
      <c r="H719" s="136"/>
      <c r="I719" s="136"/>
      <c r="J719" s="136"/>
      <c r="K719" s="136"/>
      <c r="L719" s="136"/>
      <c r="M719" s="136"/>
      <c r="N719" s="4" t="s">
        <v>1270</v>
      </c>
      <c r="O719" s="37">
        <v>0</v>
      </c>
      <c r="V719" s="35"/>
      <c r="W719" s="35"/>
      <c r="X719" s="35"/>
      <c r="Y719" s="35"/>
      <c r="Z719" s="35"/>
    </row>
    <row r="720" spans="1:26">
      <c r="A720" s="3"/>
      <c r="B720" s="144"/>
      <c r="C720" s="143" t="s">
        <v>1271</v>
      </c>
      <c r="D720" s="143"/>
      <c r="E720" s="143"/>
      <c r="F720" s="143"/>
      <c r="G720" s="143"/>
      <c r="H720" s="143"/>
      <c r="I720" s="143"/>
      <c r="J720" s="143"/>
      <c r="K720" s="143"/>
      <c r="L720" s="143"/>
      <c r="M720" s="143"/>
      <c r="N720" s="143"/>
      <c r="O720" s="143"/>
    </row>
    <row r="721" spans="1:26">
      <c r="A721" s="139"/>
      <c r="B721" s="59"/>
      <c r="C721" s="59"/>
      <c r="D721" s="133" t="s">
        <v>1272</v>
      </c>
      <c r="E721" s="134"/>
      <c r="F721" s="134"/>
      <c r="G721" s="134"/>
      <c r="H721" s="134"/>
      <c r="I721" s="134"/>
      <c r="J721" s="134"/>
      <c r="K721" s="134"/>
      <c r="L721" s="134"/>
      <c r="M721" s="135"/>
      <c r="N721" s="4" t="s">
        <v>1273</v>
      </c>
      <c r="O721" s="60">
        <v>0</v>
      </c>
    </row>
    <row r="722" spans="1:26">
      <c r="A722" s="139"/>
      <c r="B722" s="59"/>
      <c r="C722" s="59"/>
      <c r="D722" s="133" t="s">
        <v>1274</v>
      </c>
      <c r="E722" s="134"/>
      <c r="F722" s="134"/>
      <c r="G722" s="134"/>
      <c r="H722" s="134"/>
      <c r="I722" s="134"/>
      <c r="J722" s="134"/>
      <c r="K722" s="134"/>
      <c r="L722" s="134"/>
      <c r="M722" s="135"/>
      <c r="N722" s="4" t="s">
        <v>1275</v>
      </c>
      <c r="O722" s="60">
        <v>0</v>
      </c>
    </row>
    <row r="723" spans="1:26" s="33" customFormat="1" ht="25.8" customHeight="1">
      <c r="A723" s="141"/>
      <c r="B723" s="136"/>
      <c r="C723" s="209" t="s">
        <v>1276</v>
      </c>
      <c r="D723" s="210"/>
      <c r="E723" s="210"/>
      <c r="F723" s="210"/>
      <c r="G723" s="210"/>
      <c r="H723" s="210"/>
      <c r="I723" s="210"/>
      <c r="J723" s="210"/>
      <c r="K723" s="210"/>
      <c r="L723" s="210"/>
      <c r="M723" s="211"/>
      <c r="N723" s="4" t="s">
        <v>1277</v>
      </c>
      <c r="O723" s="61"/>
      <c r="V723" s="35"/>
      <c r="W723" s="35"/>
      <c r="X723" s="35"/>
      <c r="Y723" s="35"/>
      <c r="Z723" s="35"/>
    </row>
    <row r="724" spans="1:26" s="33" customFormat="1" ht="27" customHeight="1">
      <c r="A724" s="141"/>
      <c r="B724" s="136"/>
      <c r="C724" s="209" t="s">
        <v>1278</v>
      </c>
      <c r="D724" s="210"/>
      <c r="E724" s="210"/>
      <c r="F724" s="210"/>
      <c r="G724" s="210"/>
      <c r="H724" s="210"/>
      <c r="I724" s="210"/>
      <c r="J724" s="210"/>
      <c r="K724" s="210"/>
      <c r="L724" s="210"/>
      <c r="M724" s="211"/>
      <c r="N724" s="4" t="s">
        <v>1279</v>
      </c>
      <c r="O724" s="60">
        <v>0</v>
      </c>
      <c r="V724" s="35"/>
      <c r="W724" s="35"/>
      <c r="X724" s="35"/>
      <c r="Y724" s="35"/>
      <c r="Z724" s="35"/>
    </row>
    <row r="725" spans="1:26" s="33" customFormat="1" ht="28.2" customHeight="1">
      <c r="A725" s="141"/>
      <c r="B725" s="136"/>
      <c r="C725" s="209" t="s">
        <v>1280</v>
      </c>
      <c r="D725" s="210"/>
      <c r="E725" s="210"/>
      <c r="F725" s="210"/>
      <c r="G725" s="210"/>
      <c r="H725" s="210"/>
      <c r="I725" s="210"/>
      <c r="J725" s="210"/>
      <c r="K725" s="210"/>
      <c r="L725" s="210"/>
      <c r="M725" s="211"/>
      <c r="N725" s="4" t="s">
        <v>1281</v>
      </c>
      <c r="O725" s="61"/>
      <c r="V725" s="35"/>
      <c r="W725" s="35"/>
      <c r="X725" s="35"/>
      <c r="Y725" s="35"/>
      <c r="Z725" s="35"/>
    </row>
    <row r="726" spans="1:26" s="33" customFormat="1" ht="26.4" customHeight="1">
      <c r="A726" s="141"/>
      <c r="B726" s="136"/>
      <c r="C726" s="209" t="s">
        <v>1282</v>
      </c>
      <c r="D726" s="210"/>
      <c r="E726" s="210"/>
      <c r="F726" s="210"/>
      <c r="G726" s="210"/>
      <c r="H726" s="210"/>
      <c r="I726" s="210"/>
      <c r="J726" s="210"/>
      <c r="K726" s="210"/>
      <c r="L726" s="210"/>
      <c r="M726" s="211"/>
      <c r="N726" s="4" t="s">
        <v>1283</v>
      </c>
      <c r="O726" s="60">
        <v>0</v>
      </c>
      <c r="V726" s="35"/>
      <c r="W726" s="35"/>
      <c r="X726" s="35"/>
      <c r="Y726" s="35"/>
      <c r="Z726" s="35"/>
    </row>
    <row r="727" spans="1:26" s="47" customFormat="1">
      <c r="A727" s="46"/>
      <c r="B727" s="46"/>
      <c r="C727" s="206" t="s">
        <v>1284</v>
      </c>
      <c r="D727" s="207"/>
      <c r="E727" s="207"/>
      <c r="F727" s="207"/>
      <c r="G727" s="207"/>
      <c r="H727" s="207"/>
      <c r="I727" s="207"/>
      <c r="J727" s="207"/>
      <c r="K727" s="207"/>
      <c r="L727" s="207"/>
      <c r="M727" s="208"/>
      <c r="N727" s="4" t="s">
        <v>1285</v>
      </c>
      <c r="O727" s="60">
        <v>0</v>
      </c>
      <c r="V727" s="49"/>
      <c r="W727" s="49"/>
      <c r="X727" s="49"/>
      <c r="Y727" s="49"/>
      <c r="Z727" s="49"/>
    </row>
    <row r="728" spans="1:26" s="33" customFormat="1">
      <c r="A728" s="141"/>
      <c r="B728" s="130" t="s">
        <v>1286</v>
      </c>
      <c r="C728" s="130"/>
      <c r="D728" s="130"/>
      <c r="E728" s="130"/>
      <c r="F728" s="130"/>
      <c r="G728" s="130"/>
      <c r="H728" s="130"/>
      <c r="I728" s="130"/>
      <c r="J728" s="130"/>
      <c r="K728" s="130"/>
      <c r="L728" s="130"/>
      <c r="M728" s="130"/>
      <c r="N728" s="62" t="s">
        <v>1287</v>
      </c>
      <c r="O728" s="63">
        <v>0</v>
      </c>
      <c r="V728" s="35"/>
      <c r="W728" s="35"/>
      <c r="X728" s="35"/>
      <c r="Y728" s="35"/>
      <c r="Z728" s="35"/>
    </row>
    <row r="729" spans="1:26" s="33" customFormat="1">
      <c r="A729" s="141"/>
      <c r="B729" s="130" t="s">
        <v>1288</v>
      </c>
      <c r="C729" s="130"/>
      <c r="D729" s="130"/>
      <c r="E729" s="130"/>
      <c r="F729" s="130"/>
      <c r="G729" s="130"/>
      <c r="H729" s="130"/>
      <c r="I729" s="130"/>
      <c r="J729" s="130"/>
      <c r="K729" s="130"/>
      <c r="L729" s="130"/>
      <c r="M729" s="130"/>
      <c r="N729" s="62" t="s">
        <v>1289</v>
      </c>
      <c r="O729" s="63">
        <v>0</v>
      </c>
      <c r="V729" s="35"/>
      <c r="W729" s="35"/>
      <c r="X729" s="35"/>
      <c r="Y729" s="35"/>
      <c r="Z729" s="35"/>
    </row>
    <row r="730" spans="1:26">
      <c r="A730" s="3"/>
      <c r="B730" s="144"/>
      <c r="C730" s="131" t="s">
        <v>1290</v>
      </c>
      <c r="D730" s="131"/>
      <c r="E730" s="131"/>
      <c r="F730" s="131"/>
      <c r="G730" s="131"/>
      <c r="H730" s="131"/>
      <c r="I730" s="131"/>
      <c r="J730" s="131"/>
      <c r="K730" s="131"/>
      <c r="L730" s="131"/>
      <c r="M730" s="131"/>
      <c r="N730" s="4" t="s">
        <v>1291</v>
      </c>
      <c r="O730" s="60">
        <v>0</v>
      </c>
    </row>
    <row r="731" spans="1:26">
      <c r="A731" s="3"/>
      <c r="B731" s="144"/>
      <c r="C731" s="131" t="s">
        <v>1292</v>
      </c>
      <c r="D731" s="131"/>
      <c r="E731" s="131"/>
      <c r="F731" s="131"/>
      <c r="G731" s="131"/>
      <c r="H731" s="131"/>
      <c r="I731" s="131"/>
      <c r="J731" s="131"/>
      <c r="K731" s="131"/>
      <c r="L731" s="131"/>
      <c r="M731" s="131"/>
      <c r="N731" s="4" t="s">
        <v>1293</v>
      </c>
      <c r="O731" s="60">
        <v>0</v>
      </c>
    </row>
    <row r="732" spans="1:26">
      <c r="A732" s="3"/>
      <c r="B732" s="132" t="s">
        <v>1294</v>
      </c>
      <c r="C732" s="132"/>
      <c r="D732" s="132"/>
      <c r="E732" s="132"/>
      <c r="F732" s="132"/>
      <c r="G732" s="132"/>
      <c r="H732" s="132"/>
      <c r="I732" s="132"/>
      <c r="J732" s="132"/>
      <c r="K732" s="132"/>
      <c r="L732" s="132"/>
      <c r="M732" s="132"/>
      <c r="N732" s="64" t="s">
        <v>1295</v>
      </c>
      <c r="O732" s="63">
        <v>0</v>
      </c>
      <c r="R732" s="65">
        <v>25118.249897593407</v>
      </c>
    </row>
    <row r="733" spans="1:26">
      <c r="A733" s="3"/>
      <c r="B733" s="132" t="s">
        <v>1296</v>
      </c>
      <c r="C733" s="132"/>
      <c r="D733" s="132"/>
      <c r="E733" s="132"/>
      <c r="F733" s="132"/>
      <c r="G733" s="132"/>
      <c r="H733" s="132"/>
      <c r="I733" s="132"/>
      <c r="J733" s="132"/>
      <c r="K733" s="132"/>
      <c r="L733" s="132"/>
      <c r="M733" s="132"/>
      <c r="N733" s="64" t="s">
        <v>1297</v>
      </c>
      <c r="O733" s="63">
        <v>0</v>
      </c>
    </row>
    <row r="734" spans="1:26">
      <c r="A734" s="141"/>
      <c r="B734" s="143" t="s">
        <v>1298</v>
      </c>
      <c r="C734" s="143"/>
      <c r="D734" s="143"/>
      <c r="E734" s="143"/>
      <c r="F734" s="143"/>
      <c r="G734" s="143"/>
      <c r="H734" s="143"/>
      <c r="I734" s="143"/>
      <c r="J734" s="143"/>
      <c r="K734" s="143"/>
      <c r="L734" s="143"/>
      <c r="M734" s="143"/>
      <c r="N734" s="143"/>
      <c r="O734" s="143"/>
    </row>
    <row r="735" spans="1:26">
      <c r="A735" s="141"/>
      <c r="B735" s="218" t="s">
        <v>1299</v>
      </c>
      <c r="C735" s="218"/>
      <c r="D735" s="218"/>
      <c r="E735" s="218"/>
      <c r="F735" s="218"/>
      <c r="G735" s="218"/>
      <c r="H735" s="218"/>
      <c r="I735" s="218"/>
      <c r="J735" s="218"/>
      <c r="K735" s="218"/>
      <c r="L735" s="218"/>
      <c r="M735" s="218"/>
      <c r="N735" s="4" t="s">
        <v>562</v>
      </c>
      <c r="O735" s="66">
        <v>0</v>
      </c>
    </row>
    <row r="736" spans="1:26">
      <c r="A736" s="141"/>
      <c r="B736" s="218" t="s">
        <v>1300</v>
      </c>
      <c r="C736" s="218"/>
      <c r="D736" s="218"/>
      <c r="E736" s="218"/>
      <c r="F736" s="218"/>
      <c r="G736" s="218"/>
      <c r="H736" s="218"/>
      <c r="I736" s="218"/>
      <c r="J736" s="218"/>
      <c r="K736" s="218"/>
      <c r="L736" s="218"/>
      <c r="M736" s="218"/>
      <c r="N736" s="4" t="s">
        <v>1087</v>
      </c>
      <c r="O736" s="67">
        <v>0</v>
      </c>
    </row>
    <row r="737" spans="1:26">
      <c r="A737" s="141"/>
      <c r="B737" s="219" t="s">
        <v>1301</v>
      </c>
      <c r="C737" s="219"/>
      <c r="D737" s="219"/>
      <c r="E737" s="219"/>
      <c r="F737" s="219"/>
      <c r="G737" s="219"/>
      <c r="H737" s="219"/>
      <c r="I737" s="219"/>
      <c r="J737" s="219"/>
      <c r="K737" s="219"/>
      <c r="L737" s="219"/>
      <c r="M737" s="219"/>
      <c r="N737" s="62" t="s">
        <v>1302</v>
      </c>
      <c r="O737" s="68">
        <v>0</v>
      </c>
    </row>
    <row r="738" spans="1:26">
      <c r="A738" s="141"/>
      <c r="B738" s="218" t="s">
        <v>1303</v>
      </c>
      <c r="C738" s="218"/>
      <c r="D738" s="218"/>
      <c r="E738" s="218"/>
      <c r="F738" s="218"/>
      <c r="G738" s="218"/>
      <c r="H738" s="218"/>
      <c r="I738" s="218"/>
      <c r="J738" s="218"/>
      <c r="K738" s="218"/>
      <c r="L738" s="218"/>
      <c r="M738" s="218"/>
      <c r="N738" s="4" t="s">
        <v>1304</v>
      </c>
      <c r="O738" s="67">
        <v>0</v>
      </c>
    </row>
    <row r="739" spans="1:26">
      <c r="A739" s="141"/>
      <c r="B739" s="219" t="s">
        <v>1305</v>
      </c>
      <c r="C739" s="219"/>
      <c r="D739" s="219"/>
      <c r="E739" s="219"/>
      <c r="F739" s="219"/>
      <c r="G739" s="219"/>
      <c r="H739" s="219"/>
      <c r="I739" s="219"/>
      <c r="J739" s="219"/>
      <c r="K739" s="219"/>
      <c r="L739" s="219"/>
      <c r="M739" s="219"/>
      <c r="N739" s="62" t="s">
        <v>1306</v>
      </c>
      <c r="O739" s="68">
        <v>0</v>
      </c>
    </row>
    <row r="740" spans="1:26">
      <c r="A740" s="141"/>
      <c r="B740" s="218" t="s">
        <v>1307</v>
      </c>
      <c r="C740" s="218"/>
      <c r="D740" s="218"/>
      <c r="E740" s="218"/>
      <c r="F740" s="218"/>
      <c r="G740" s="218"/>
      <c r="H740" s="218"/>
      <c r="I740" s="218"/>
      <c r="J740" s="218"/>
      <c r="K740" s="218"/>
      <c r="L740" s="218"/>
      <c r="M740" s="218"/>
      <c r="N740" s="4" t="s">
        <v>727</v>
      </c>
      <c r="O740" s="67">
        <v>0</v>
      </c>
    </row>
    <row r="741" spans="1:26">
      <c r="A741" s="141"/>
      <c r="B741" s="218" t="s">
        <v>1308</v>
      </c>
      <c r="C741" s="218"/>
      <c r="D741" s="218"/>
      <c r="E741" s="218"/>
      <c r="F741" s="218"/>
      <c r="G741" s="218"/>
      <c r="H741" s="218"/>
      <c r="I741" s="218"/>
      <c r="J741" s="218"/>
      <c r="K741" s="218"/>
      <c r="L741" s="218"/>
      <c r="M741" s="218"/>
      <c r="N741" s="4" t="s">
        <v>1309</v>
      </c>
      <c r="O741" s="67">
        <v>0</v>
      </c>
    </row>
    <row r="742" spans="1:26">
      <c r="A742" s="141"/>
      <c r="B742" s="219" t="s">
        <v>1310</v>
      </c>
      <c r="C742" s="219"/>
      <c r="D742" s="219"/>
      <c r="E742" s="219"/>
      <c r="F742" s="219"/>
      <c r="G742" s="219"/>
      <c r="H742" s="219"/>
      <c r="I742" s="219"/>
      <c r="J742" s="219"/>
      <c r="K742" s="219"/>
      <c r="L742" s="219"/>
      <c r="M742" s="219"/>
      <c r="N742" s="62" t="s">
        <v>1311</v>
      </c>
      <c r="O742" s="68">
        <v>0</v>
      </c>
    </row>
    <row r="743" spans="1:26">
      <c r="A743" s="141"/>
      <c r="B743" s="218" t="s">
        <v>1126</v>
      </c>
      <c r="C743" s="218"/>
      <c r="D743" s="218"/>
      <c r="E743" s="218"/>
      <c r="F743" s="218"/>
      <c r="G743" s="218"/>
      <c r="H743" s="218"/>
      <c r="I743" s="218"/>
      <c r="J743" s="218"/>
      <c r="K743" s="218"/>
      <c r="L743" s="218"/>
      <c r="M743" s="218"/>
      <c r="N743" s="4" t="s">
        <v>1127</v>
      </c>
      <c r="O743" s="67">
        <v>0</v>
      </c>
    </row>
    <row r="744" spans="1:26">
      <c r="A744" s="141"/>
      <c r="B744" s="219" t="s">
        <v>1312</v>
      </c>
      <c r="C744" s="219"/>
      <c r="D744" s="219"/>
      <c r="E744" s="219"/>
      <c r="F744" s="219"/>
      <c r="G744" s="219"/>
      <c r="H744" s="219"/>
      <c r="I744" s="219"/>
      <c r="J744" s="219"/>
      <c r="K744" s="219"/>
      <c r="L744" s="219"/>
      <c r="M744" s="219"/>
      <c r="N744" s="62" t="s">
        <v>1313</v>
      </c>
      <c r="O744" s="68">
        <v>0</v>
      </c>
    </row>
    <row r="745" spans="1:26">
      <c r="A745" s="141"/>
      <c r="B745" s="218" t="s">
        <v>1314</v>
      </c>
      <c r="C745" s="218"/>
      <c r="D745" s="218"/>
      <c r="E745" s="218"/>
      <c r="F745" s="218"/>
      <c r="G745" s="218"/>
      <c r="H745" s="218"/>
      <c r="I745" s="218"/>
      <c r="J745" s="218"/>
      <c r="K745" s="218"/>
      <c r="L745" s="218"/>
      <c r="M745" s="218"/>
      <c r="N745" s="4" t="s">
        <v>1237</v>
      </c>
      <c r="O745" s="67">
        <v>0</v>
      </c>
    </row>
    <row r="746" spans="1:26">
      <c r="A746" s="141"/>
      <c r="B746" s="220" t="s">
        <v>1315</v>
      </c>
      <c r="C746" s="220"/>
      <c r="D746" s="220"/>
      <c r="E746" s="220"/>
      <c r="F746" s="220"/>
      <c r="G746" s="220"/>
      <c r="H746" s="220"/>
      <c r="I746" s="220"/>
      <c r="J746" s="220"/>
      <c r="K746" s="220"/>
      <c r="L746" s="220"/>
      <c r="M746" s="220"/>
      <c r="N746" s="62">
        <v>1099</v>
      </c>
      <c r="O746" s="69">
        <v>0</v>
      </c>
    </row>
    <row r="747" spans="1:26">
      <c r="A747" s="3"/>
      <c r="B747" s="143" t="s">
        <v>1316</v>
      </c>
      <c r="C747" s="143"/>
      <c r="D747" s="143"/>
      <c r="E747" s="143"/>
      <c r="F747" s="143"/>
      <c r="G747" s="143"/>
      <c r="H747" s="143"/>
      <c r="I747" s="143"/>
      <c r="J747" s="143"/>
      <c r="K747" s="143"/>
      <c r="L747" s="143"/>
      <c r="M747" s="143"/>
      <c r="N747" s="143"/>
      <c r="O747" s="143"/>
    </row>
    <row r="748" spans="1:26">
      <c r="A748" s="3"/>
      <c r="B748" s="3"/>
      <c r="C748" s="138" t="s">
        <v>1317</v>
      </c>
      <c r="D748" s="138"/>
      <c r="E748" s="138"/>
      <c r="F748" s="138"/>
      <c r="G748" s="138"/>
      <c r="H748" s="138"/>
      <c r="I748" s="138"/>
      <c r="J748" s="138"/>
      <c r="K748" s="138"/>
      <c r="L748" s="138"/>
      <c r="M748" s="138"/>
      <c r="N748" s="138"/>
      <c r="O748" s="138"/>
    </row>
    <row r="749" spans="1:26" s="33" customFormat="1">
      <c r="A749" s="141"/>
      <c r="B749" s="141"/>
      <c r="C749" s="136"/>
      <c r="D749" s="131" t="s">
        <v>1318</v>
      </c>
      <c r="E749" s="131"/>
      <c r="F749" s="131"/>
      <c r="G749" s="131"/>
      <c r="H749" s="131"/>
      <c r="I749" s="131"/>
      <c r="J749" s="131"/>
      <c r="K749" s="131"/>
      <c r="L749" s="131"/>
      <c r="M749" s="131"/>
      <c r="N749" s="62" t="s">
        <v>1319</v>
      </c>
      <c r="O749" s="70"/>
      <c r="V749" s="35"/>
      <c r="W749" s="35"/>
      <c r="X749" s="35"/>
      <c r="Y749" s="35"/>
      <c r="Z749" s="35"/>
    </row>
    <row r="750" spans="1:26" s="33" customFormat="1">
      <c r="A750" s="141"/>
      <c r="B750" s="141"/>
      <c r="C750" s="136"/>
      <c r="D750" s="131" t="s">
        <v>1320</v>
      </c>
      <c r="E750" s="131"/>
      <c r="F750" s="131"/>
      <c r="G750" s="131"/>
      <c r="H750" s="131"/>
      <c r="I750" s="131"/>
      <c r="J750" s="131"/>
      <c r="K750" s="131"/>
      <c r="L750" s="131"/>
      <c r="M750" s="131"/>
      <c r="N750" s="62" t="s">
        <v>1321</v>
      </c>
      <c r="O750" s="70"/>
      <c r="V750" s="35"/>
      <c r="W750" s="35"/>
      <c r="X750" s="35"/>
      <c r="Y750" s="35"/>
      <c r="Z750" s="35"/>
    </row>
    <row r="751" spans="1:26" s="33" customFormat="1">
      <c r="A751" s="141"/>
      <c r="B751" s="141"/>
      <c r="C751" s="136"/>
      <c r="D751" s="131" t="s">
        <v>1322</v>
      </c>
      <c r="E751" s="131"/>
      <c r="F751" s="131"/>
      <c r="G751" s="131"/>
      <c r="H751" s="131"/>
      <c r="I751" s="131"/>
      <c r="J751" s="131"/>
      <c r="K751" s="131"/>
      <c r="L751" s="131"/>
      <c r="M751" s="131"/>
      <c r="N751" s="62" t="s">
        <v>1323</v>
      </c>
      <c r="O751" s="70"/>
      <c r="V751" s="35"/>
      <c r="W751" s="35"/>
      <c r="X751" s="35"/>
      <c r="Y751" s="35"/>
      <c r="Z751" s="35"/>
    </row>
    <row r="752" spans="1:26" s="33" customFormat="1">
      <c r="A752" s="141"/>
      <c r="B752" s="141"/>
      <c r="C752" s="136"/>
      <c r="D752" s="131" t="s">
        <v>1324</v>
      </c>
      <c r="E752" s="131"/>
      <c r="F752" s="131"/>
      <c r="G752" s="131"/>
      <c r="H752" s="131"/>
      <c r="I752" s="131"/>
      <c r="J752" s="131"/>
      <c r="K752" s="131"/>
      <c r="L752" s="131"/>
      <c r="M752" s="131"/>
      <c r="N752" s="62" t="s">
        <v>1325</v>
      </c>
      <c r="O752" s="70"/>
      <c r="V752" s="35"/>
      <c r="W752" s="35"/>
      <c r="X752" s="35"/>
      <c r="Y752" s="35"/>
      <c r="Z752" s="35"/>
    </row>
    <row r="753" spans="1:15">
      <c r="A753" s="3"/>
      <c r="B753" s="143" t="s">
        <v>1326</v>
      </c>
      <c r="C753" s="143"/>
      <c r="D753" s="143"/>
      <c r="E753" s="143"/>
      <c r="F753" s="143"/>
      <c r="G753" s="143"/>
      <c r="H753" s="143"/>
      <c r="I753" s="143"/>
      <c r="J753" s="143"/>
      <c r="K753" s="143"/>
      <c r="L753" s="143"/>
      <c r="M753" s="143"/>
      <c r="N753" s="143"/>
      <c r="O753" s="143"/>
    </row>
    <row r="754" spans="1:15">
      <c r="A754" s="3"/>
      <c r="B754" s="144"/>
      <c r="C754" s="143" t="s">
        <v>1327</v>
      </c>
      <c r="D754" s="143"/>
      <c r="E754" s="143"/>
      <c r="F754" s="143"/>
      <c r="G754" s="143"/>
      <c r="H754" s="143"/>
      <c r="I754" s="143"/>
      <c r="J754" s="143"/>
      <c r="K754" s="143"/>
      <c r="L754" s="143"/>
      <c r="M754" s="143"/>
      <c r="N754" s="143"/>
      <c r="O754" s="143"/>
    </row>
    <row r="755" spans="1:15">
      <c r="A755" s="3"/>
      <c r="B755" s="144"/>
      <c r="C755" s="144"/>
      <c r="D755" s="128" t="s">
        <v>843</v>
      </c>
      <c r="E755" s="128"/>
      <c r="F755" s="128"/>
      <c r="G755" s="128"/>
      <c r="H755" s="128"/>
      <c r="I755" s="128"/>
      <c r="J755" s="128"/>
      <c r="K755" s="128"/>
      <c r="L755" s="128"/>
      <c r="M755" s="128"/>
      <c r="N755" s="4" t="s">
        <v>1328</v>
      </c>
      <c r="O755" s="71">
        <v>0</v>
      </c>
    </row>
    <row r="756" spans="1:15">
      <c r="A756" s="3"/>
      <c r="B756" s="144"/>
      <c r="C756" s="144"/>
      <c r="D756" s="128" t="s">
        <v>508</v>
      </c>
      <c r="E756" s="128"/>
      <c r="F756" s="128"/>
      <c r="G756" s="128"/>
      <c r="H756" s="128"/>
      <c r="I756" s="128"/>
      <c r="J756" s="128"/>
      <c r="K756" s="128"/>
      <c r="L756" s="128"/>
      <c r="M756" s="128"/>
      <c r="N756" s="4" t="s">
        <v>1329</v>
      </c>
      <c r="O756" s="71">
        <v>0</v>
      </c>
    </row>
    <row r="757" spans="1:15">
      <c r="A757" s="3"/>
      <c r="B757" s="144"/>
      <c r="C757" s="144"/>
      <c r="D757" s="128" t="s">
        <v>88</v>
      </c>
      <c r="E757" s="128"/>
      <c r="F757" s="128"/>
      <c r="G757" s="128"/>
      <c r="H757" s="128"/>
      <c r="I757" s="128"/>
      <c r="J757" s="128"/>
      <c r="K757" s="128"/>
      <c r="L757" s="128"/>
      <c r="M757" s="128"/>
      <c r="N757" s="4" t="s">
        <v>1330</v>
      </c>
      <c r="O757" s="71">
        <v>0</v>
      </c>
    </row>
    <row r="758" spans="1:15">
      <c r="A758" s="3"/>
      <c r="B758" s="144"/>
      <c r="C758" s="128" t="s">
        <v>1331</v>
      </c>
      <c r="D758" s="128"/>
      <c r="E758" s="128"/>
      <c r="F758" s="128"/>
      <c r="G758" s="128"/>
      <c r="H758" s="128"/>
      <c r="I758" s="128"/>
      <c r="J758" s="128"/>
      <c r="K758" s="128"/>
      <c r="L758" s="128"/>
      <c r="M758" s="128"/>
      <c r="N758" s="4" t="s">
        <v>1332</v>
      </c>
      <c r="O758" s="71">
        <v>0</v>
      </c>
    </row>
    <row r="759" spans="1:15">
      <c r="A759" s="3"/>
      <c r="B759" s="144"/>
      <c r="C759" s="128" t="s">
        <v>1333</v>
      </c>
      <c r="D759" s="128"/>
      <c r="E759" s="128"/>
      <c r="F759" s="128"/>
      <c r="G759" s="128"/>
      <c r="H759" s="128"/>
      <c r="I759" s="128"/>
      <c r="J759" s="128"/>
      <c r="K759" s="128"/>
      <c r="L759" s="128"/>
      <c r="M759" s="128"/>
      <c r="N759" s="4" t="s">
        <v>1334</v>
      </c>
      <c r="O759" s="71">
        <v>0</v>
      </c>
    </row>
    <row r="760" spans="1:15">
      <c r="A760" s="3"/>
      <c r="B760" s="144"/>
      <c r="C760" s="128" t="s">
        <v>1335</v>
      </c>
      <c r="D760" s="128"/>
      <c r="E760" s="128"/>
      <c r="F760" s="128"/>
      <c r="G760" s="128"/>
      <c r="H760" s="128"/>
      <c r="I760" s="128"/>
      <c r="J760" s="128"/>
      <c r="K760" s="128"/>
      <c r="L760" s="128"/>
      <c r="M760" s="128"/>
      <c r="N760" s="4" t="s">
        <v>1336</v>
      </c>
      <c r="O760" s="72">
        <v>0</v>
      </c>
    </row>
    <row r="761" spans="1:15">
      <c r="A761" s="3"/>
      <c r="B761" s="144"/>
      <c r="C761" s="128" t="s">
        <v>517</v>
      </c>
      <c r="D761" s="128"/>
      <c r="E761" s="128"/>
      <c r="F761" s="128"/>
      <c r="G761" s="128"/>
      <c r="H761" s="128"/>
      <c r="I761" s="128"/>
      <c r="J761" s="128"/>
      <c r="K761" s="128"/>
      <c r="L761" s="128"/>
      <c r="M761" s="128"/>
      <c r="N761" s="4" t="s">
        <v>1337</v>
      </c>
      <c r="O761" s="71">
        <v>0</v>
      </c>
    </row>
    <row r="762" spans="1:15">
      <c r="A762" s="3"/>
      <c r="B762" s="144"/>
      <c r="C762" s="128" t="s">
        <v>88</v>
      </c>
      <c r="D762" s="128"/>
      <c r="E762" s="128"/>
      <c r="F762" s="128"/>
      <c r="G762" s="128"/>
      <c r="H762" s="128"/>
      <c r="I762" s="128"/>
      <c r="J762" s="128"/>
      <c r="K762" s="128"/>
      <c r="L762" s="128"/>
      <c r="M762" s="128"/>
      <c r="N762" s="4" t="s">
        <v>1338</v>
      </c>
      <c r="O762" s="71">
        <v>0</v>
      </c>
    </row>
    <row r="763" spans="1:15">
      <c r="A763" s="3"/>
      <c r="B763" s="143" t="s">
        <v>1339</v>
      </c>
      <c r="C763" s="143"/>
      <c r="D763" s="143"/>
      <c r="E763" s="143"/>
      <c r="F763" s="143"/>
      <c r="G763" s="143"/>
      <c r="H763" s="143"/>
      <c r="I763" s="143"/>
      <c r="J763" s="143"/>
      <c r="K763" s="143"/>
      <c r="L763" s="143"/>
      <c r="M763" s="143"/>
      <c r="N763" s="143"/>
      <c r="O763" s="143"/>
    </row>
    <row r="764" spans="1:15">
      <c r="A764" s="3"/>
      <c r="B764" s="144"/>
      <c r="C764" s="128" t="s">
        <v>1340</v>
      </c>
      <c r="D764" s="128"/>
      <c r="E764" s="128"/>
      <c r="F764" s="128"/>
      <c r="G764" s="128"/>
      <c r="H764" s="128"/>
      <c r="I764" s="128"/>
      <c r="J764" s="128"/>
      <c r="K764" s="128"/>
      <c r="L764" s="128"/>
      <c r="M764" s="128"/>
      <c r="N764" s="4" t="s">
        <v>1341</v>
      </c>
      <c r="O764" s="9">
        <v>0</v>
      </c>
    </row>
    <row r="765" spans="1:15">
      <c r="A765" s="3"/>
      <c r="B765" s="144"/>
      <c r="C765" s="128" t="s">
        <v>1342</v>
      </c>
      <c r="D765" s="128"/>
      <c r="E765" s="128"/>
      <c r="F765" s="128"/>
      <c r="G765" s="128"/>
      <c r="H765" s="128"/>
      <c r="I765" s="128"/>
      <c r="J765" s="128"/>
      <c r="K765" s="128"/>
      <c r="L765" s="128"/>
      <c r="M765" s="128"/>
      <c r="N765" s="4" t="s">
        <v>1343</v>
      </c>
      <c r="O765" s="9">
        <v>0</v>
      </c>
    </row>
    <row r="766" spans="1:15">
      <c r="A766" s="3"/>
      <c r="B766" s="143" t="s">
        <v>1344</v>
      </c>
      <c r="C766" s="143"/>
      <c r="D766" s="143"/>
      <c r="E766" s="143"/>
      <c r="F766" s="143"/>
      <c r="G766" s="143"/>
      <c r="H766" s="143"/>
      <c r="I766" s="143"/>
      <c r="J766" s="143"/>
      <c r="K766" s="143"/>
      <c r="L766" s="143"/>
      <c r="M766" s="143"/>
      <c r="N766" s="143"/>
      <c r="O766" s="143"/>
    </row>
    <row r="767" spans="1:15">
      <c r="A767" s="3"/>
      <c r="B767" s="3"/>
      <c r="C767" s="128" t="s">
        <v>1345</v>
      </c>
      <c r="D767" s="128"/>
      <c r="E767" s="128"/>
      <c r="F767" s="128"/>
      <c r="G767" s="128"/>
      <c r="H767" s="128"/>
      <c r="I767" s="128"/>
      <c r="J767" s="128"/>
      <c r="K767" s="128"/>
      <c r="L767" s="128"/>
      <c r="M767" s="128"/>
      <c r="N767" s="4" t="s">
        <v>1346</v>
      </c>
      <c r="O767" s="73"/>
    </row>
    <row r="768" spans="1:15">
      <c r="A768" s="3"/>
      <c r="B768" s="3"/>
      <c r="C768" s="138" t="s">
        <v>1347</v>
      </c>
      <c r="D768" s="138"/>
      <c r="E768" s="138"/>
      <c r="F768" s="138"/>
      <c r="G768" s="138"/>
      <c r="H768" s="138"/>
      <c r="I768" s="138"/>
      <c r="J768" s="138"/>
      <c r="K768" s="138"/>
      <c r="L768" s="138"/>
      <c r="M768" s="138"/>
      <c r="N768" s="138"/>
      <c r="O768" s="138"/>
    </row>
    <row r="769" spans="1:15">
      <c r="A769" s="3"/>
      <c r="B769" s="3"/>
      <c r="C769" s="144"/>
      <c r="D769" s="128" t="s">
        <v>1348</v>
      </c>
      <c r="E769" s="128"/>
      <c r="F769" s="128"/>
      <c r="G769" s="128"/>
      <c r="H769" s="128"/>
      <c r="I769" s="128"/>
      <c r="J769" s="128"/>
      <c r="K769" s="128"/>
      <c r="L769" s="128"/>
      <c r="M769" s="128"/>
      <c r="N769" s="4" t="s">
        <v>1349</v>
      </c>
      <c r="O769" s="73"/>
    </row>
    <row r="770" spans="1:15">
      <c r="A770" s="3"/>
      <c r="B770" s="3"/>
      <c r="C770" s="144"/>
      <c r="D770" s="128" t="s">
        <v>1350</v>
      </c>
      <c r="E770" s="128"/>
      <c r="F770" s="128"/>
      <c r="G770" s="128"/>
      <c r="H770" s="128"/>
      <c r="I770" s="128"/>
      <c r="J770" s="128"/>
      <c r="K770" s="128"/>
      <c r="L770" s="128"/>
      <c r="M770" s="128"/>
      <c r="N770" s="4" t="s">
        <v>1351</v>
      </c>
      <c r="O770" s="73"/>
    </row>
    <row r="771" spans="1:15">
      <c r="A771" s="3"/>
      <c r="B771" s="3"/>
      <c r="C771" s="144"/>
      <c r="D771" s="128" t="s">
        <v>1352</v>
      </c>
      <c r="E771" s="128"/>
      <c r="F771" s="128"/>
      <c r="G771" s="128"/>
      <c r="H771" s="128"/>
      <c r="I771" s="128"/>
      <c r="J771" s="128"/>
      <c r="K771" s="128"/>
      <c r="L771" s="128"/>
      <c r="M771" s="128"/>
      <c r="N771" s="4" t="s">
        <v>1353</v>
      </c>
      <c r="O771" s="73"/>
    </row>
    <row r="772" spans="1:15">
      <c r="A772" s="3"/>
      <c r="B772" s="3"/>
      <c r="C772" s="138" t="s">
        <v>1354</v>
      </c>
      <c r="D772" s="138"/>
      <c r="E772" s="138"/>
      <c r="F772" s="138"/>
      <c r="G772" s="138"/>
      <c r="H772" s="138"/>
      <c r="I772" s="138"/>
      <c r="J772" s="138"/>
      <c r="K772" s="138"/>
      <c r="L772" s="138"/>
      <c r="M772" s="138"/>
      <c r="N772" s="138"/>
      <c r="O772" s="138"/>
    </row>
    <row r="773" spans="1:15">
      <c r="A773" s="3"/>
      <c r="B773" s="3"/>
      <c r="C773" s="144"/>
      <c r="D773" s="132" t="s">
        <v>1355</v>
      </c>
      <c r="E773" s="132"/>
      <c r="F773" s="132"/>
      <c r="G773" s="132"/>
      <c r="H773" s="132"/>
      <c r="I773" s="132"/>
      <c r="J773" s="132"/>
      <c r="K773" s="132"/>
      <c r="L773" s="132"/>
      <c r="M773" s="132"/>
      <c r="N773" s="64" t="s">
        <v>1356</v>
      </c>
      <c r="O773" s="74"/>
    </row>
    <row r="774" spans="1:15">
      <c r="A774" s="3"/>
      <c r="B774" s="3"/>
      <c r="C774" s="144"/>
      <c r="D774" s="128" t="s">
        <v>1357</v>
      </c>
      <c r="E774" s="128"/>
      <c r="F774" s="128"/>
      <c r="G774" s="128"/>
      <c r="H774" s="128"/>
      <c r="I774" s="128"/>
      <c r="J774" s="128"/>
      <c r="K774" s="128"/>
      <c r="L774" s="128"/>
      <c r="M774" s="128"/>
      <c r="N774" s="4" t="s">
        <v>1358</v>
      </c>
      <c r="O774" s="73"/>
    </row>
    <row r="775" spans="1:15">
      <c r="A775" s="3"/>
      <c r="B775" s="3"/>
      <c r="C775" s="144"/>
      <c r="D775" s="128" t="s">
        <v>1359</v>
      </c>
      <c r="E775" s="128"/>
      <c r="F775" s="128"/>
      <c r="G775" s="128"/>
      <c r="H775" s="128"/>
      <c r="I775" s="128"/>
      <c r="J775" s="128"/>
      <c r="K775" s="128"/>
      <c r="L775" s="128"/>
      <c r="M775" s="128"/>
      <c r="N775" s="4" t="s">
        <v>1360</v>
      </c>
      <c r="O775" s="73"/>
    </row>
    <row r="776" spans="1:15">
      <c r="A776" s="3"/>
      <c r="B776" s="3"/>
      <c r="C776" s="144"/>
      <c r="D776" s="132" t="s">
        <v>1361</v>
      </c>
      <c r="E776" s="132"/>
      <c r="F776" s="132"/>
      <c r="G776" s="132"/>
      <c r="H776" s="132"/>
      <c r="I776" s="132"/>
      <c r="J776" s="132"/>
      <c r="K776" s="132"/>
      <c r="L776" s="132"/>
      <c r="M776" s="132"/>
      <c r="N776" s="64" t="s">
        <v>1362</v>
      </c>
      <c r="O776" s="74"/>
    </row>
  </sheetData>
  <conditionalFormatting sqref="O28">
    <cfRule type="cellIs" dxfId="1886" priority="1047" operator="lessThan">
      <formula>0</formula>
    </cfRule>
    <cfRule type="cellIs" dxfId="1885" priority="1048" operator="greaterThan">
      <formula>" -   "</formula>
    </cfRule>
  </conditionalFormatting>
  <conditionalFormatting sqref="O28">
    <cfRule type="cellIs" dxfId="1884" priority="1046" operator="greaterThan">
      <formula>0</formula>
    </cfRule>
  </conditionalFormatting>
  <conditionalFormatting sqref="O32">
    <cfRule type="cellIs" dxfId="1883" priority="1044" operator="lessThan">
      <formula>0</formula>
    </cfRule>
    <cfRule type="cellIs" dxfId="1882" priority="1045" operator="greaterThan">
      <formula>" -   "</formula>
    </cfRule>
  </conditionalFormatting>
  <conditionalFormatting sqref="O32">
    <cfRule type="cellIs" dxfId="1881" priority="1043" operator="greaterThan">
      <formula>0</formula>
    </cfRule>
  </conditionalFormatting>
  <conditionalFormatting sqref="O33">
    <cfRule type="cellIs" dxfId="1880" priority="1041" operator="lessThan">
      <formula>0</formula>
    </cfRule>
    <cfRule type="cellIs" dxfId="1879" priority="1042" operator="greaterThan">
      <formula>" -   "</formula>
    </cfRule>
  </conditionalFormatting>
  <conditionalFormatting sqref="O33">
    <cfRule type="cellIs" dxfId="1878" priority="1040" operator="greaterThan">
      <formula>0</formula>
    </cfRule>
  </conditionalFormatting>
  <conditionalFormatting sqref="O34">
    <cfRule type="cellIs" dxfId="1877" priority="1038" operator="lessThan">
      <formula>0</formula>
    </cfRule>
    <cfRule type="cellIs" dxfId="1876" priority="1039" operator="greaterThan">
      <formula>" -   "</formula>
    </cfRule>
  </conditionalFormatting>
  <conditionalFormatting sqref="O34">
    <cfRule type="cellIs" dxfId="1875" priority="1037" operator="greaterThan">
      <formula>0</formula>
    </cfRule>
  </conditionalFormatting>
  <conditionalFormatting sqref="O36">
    <cfRule type="cellIs" dxfId="1874" priority="1035" operator="lessThan">
      <formula>0</formula>
    </cfRule>
    <cfRule type="cellIs" dxfId="1873" priority="1036" operator="greaterThan">
      <formula>" -   "</formula>
    </cfRule>
  </conditionalFormatting>
  <conditionalFormatting sqref="O36">
    <cfRule type="cellIs" dxfId="1872" priority="1034" operator="greaterThan">
      <formula>0</formula>
    </cfRule>
  </conditionalFormatting>
  <conditionalFormatting sqref="O37">
    <cfRule type="cellIs" dxfId="1871" priority="1032" operator="lessThan">
      <formula>0</formula>
    </cfRule>
    <cfRule type="cellIs" dxfId="1870" priority="1033" operator="greaterThan">
      <formula>" -   "</formula>
    </cfRule>
  </conditionalFormatting>
  <conditionalFormatting sqref="O37">
    <cfRule type="cellIs" dxfId="1869" priority="1031" operator="greaterThan">
      <formula>0</formula>
    </cfRule>
  </conditionalFormatting>
  <conditionalFormatting sqref="O38">
    <cfRule type="cellIs" dxfId="1868" priority="1029" operator="lessThan">
      <formula>0</formula>
    </cfRule>
    <cfRule type="cellIs" dxfId="1867" priority="1030" operator="greaterThan">
      <formula>" -   "</formula>
    </cfRule>
  </conditionalFormatting>
  <conditionalFormatting sqref="O38">
    <cfRule type="cellIs" dxfId="1866" priority="1028" operator="greaterThan">
      <formula>0</formula>
    </cfRule>
  </conditionalFormatting>
  <conditionalFormatting sqref="O41">
    <cfRule type="cellIs" dxfId="1865" priority="1026" operator="lessThan">
      <formula>0</formula>
    </cfRule>
    <cfRule type="cellIs" dxfId="1864" priority="1027" operator="greaterThan">
      <formula>" -   "</formula>
    </cfRule>
  </conditionalFormatting>
  <conditionalFormatting sqref="O41">
    <cfRule type="cellIs" dxfId="1863" priority="1025" operator="greaterThan">
      <formula>0</formula>
    </cfRule>
  </conditionalFormatting>
  <conditionalFormatting sqref="O42">
    <cfRule type="cellIs" dxfId="1862" priority="1023" operator="lessThan">
      <formula>0</formula>
    </cfRule>
    <cfRule type="cellIs" dxfId="1861" priority="1024" operator="greaterThan">
      <formula>" -   "</formula>
    </cfRule>
  </conditionalFormatting>
  <conditionalFormatting sqref="O42">
    <cfRule type="cellIs" dxfId="1860" priority="1022" operator="greaterThan">
      <formula>0</formula>
    </cfRule>
  </conditionalFormatting>
  <conditionalFormatting sqref="O44">
    <cfRule type="cellIs" dxfId="1859" priority="1020" operator="lessThan">
      <formula>0</formula>
    </cfRule>
    <cfRule type="cellIs" dxfId="1858" priority="1021" operator="greaterThan">
      <formula>" -   "</formula>
    </cfRule>
  </conditionalFormatting>
  <conditionalFormatting sqref="O44">
    <cfRule type="cellIs" dxfId="1857" priority="1019" operator="greaterThan">
      <formula>0</formula>
    </cfRule>
  </conditionalFormatting>
  <conditionalFormatting sqref="O45">
    <cfRule type="cellIs" dxfId="1856" priority="1017" operator="lessThan">
      <formula>0</formula>
    </cfRule>
    <cfRule type="cellIs" dxfId="1855" priority="1018" operator="greaterThan">
      <formula>" -   "</formula>
    </cfRule>
  </conditionalFormatting>
  <conditionalFormatting sqref="O45">
    <cfRule type="cellIs" dxfId="1854" priority="1016" operator="greaterThan">
      <formula>0</formula>
    </cfRule>
  </conditionalFormatting>
  <conditionalFormatting sqref="O47">
    <cfRule type="cellIs" dxfId="1853" priority="1014" operator="lessThan">
      <formula>0</formula>
    </cfRule>
    <cfRule type="cellIs" dxfId="1852" priority="1015" operator="greaterThan">
      <formula>" -   "</formula>
    </cfRule>
  </conditionalFormatting>
  <conditionalFormatting sqref="O47">
    <cfRule type="cellIs" dxfId="1851" priority="1013" operator="greaterThan">
      <formula>0</formula>
    </cfRule>
  </conditionalFormatting>
  <conditionalFormatting sqref="O48">
    <cfRule type="cellIs" dxfId="1850" priority="1011" operator="lessThan">
      <formula>0</formula>
    </cfRule>
    <cfRule type="cellIs" dxfId="1849" priority="1012" operator="greaterThan">
      <formula>" -   "</formula>
    </cfRule>
  </conditionalFormatting>
  <conditionalFormatting sqref="O48">
    <cfRule type="cellIs" dxfId="1848" priority="1010" operator="greaterThan">
      <formula>0</formula>
    </cfRule>
  </conditionalFormatting>
  <conditionalFormatting sqref="O49">
    <cfRule type="cellIs" dxfId="1847" priority="1008" operator="lessThan">
      <formula>0</formula>
    </cfRule>
    <cfRule type="cellIs" dxfId="1846" priority="1009" operator="greaterThan">
      <formula>" -   "</formula>
    </cfRule>
  </conditionalFormatting>
  <conditionalFormatting sqref="O49">
    <cfRule type="cellIs" dxfId="1845" priority="1007" operator="greaterThan">
      <formula>0</formula>
    </cfRule>
  </conditionalFormatting>
  <conditionalFormatting sqref="O51">
    <cfRule type="cellIs" dxfId="1844" priority="1005" operator="lessThan">
      <formula>0</formula>
    </cfRule>
    <cfRule type="cellIs" dxfId="1843" priority="1006" operator="greaterThan">
      <formula>" -   "</formula>
    </cfRule>
  </conditionalFormatting>
  <conditionalFormatting sqref="O51">
    <cfRule type="cellIs" dxfId="1842" priority="1004" operator="greaterThan">
      <formula>0</formula>
    </cfRule>
  </conditionalFormatting>
  <conditionalFormatting sqref="O52">
    <cfRule type="cellIs" dxfId="1841" priority="1002" operator="lessThan">
      <formula>0</formula>
    </cfRule>
    <cfRule type="cellIs" dxfId="1840" priority="1003" operator="greaterThan">
      <formula>" -   "</formula>
    </cfRule>
  </conditionalFormatting>
  <conditionalFormatting sqref="O52">
    <cfRule type="cellIs" dxfId="1839" priority="1001" operator="greaterThan">
      <formula>0</formula>
    </cfRule>
  </conditionalFormatting>
  <conditionalFormatting sqref="O53">
    <cfRule type="cellIs" dxfId="1838" priority="999" operator="lessThan">
      <formula>0</formula>
    </cfRule>
    <cfRule type="cellIs" dxfId="1837" priority="1000" operator="greaterThan">
      <formula>" -   "</formula>
    </cfRule>
  </conditionalFormatting>
  <conditionalFormatting sqref="O53">
    <cfRule type="cellIs" dxfId="1836" priority="998" operator="greaterThan">
      <formula>0</formula>
    </cfRule>
  </conditionalFormatting>
  <conditionalFormatting sqref="O55">
    <cfRule type="cellIs" dxfId="1835" priority="996" operator="lessThan">
      <formula>0</formula>
    </cfRule>
    <cfRule type="cellIs" dxfId="1834" priority="997" operator="greaterThan">
      <formula>" -   "</formula>
    </cfRule>
  </conditionalFormatting>
  <conditionalFormatting sqref="O55">
    <cfRule type="cellIs" dxfId="1833" priority="995" operator="greaterThan">
      <formula>0</formula>
    </cfRule>
  </conditionalFormatting>
  <conditionalFormatting sqref="O56">
    <cfRule type="cellIs" dxfId="1832" priority="993" operator="lessThan">
      <formula>0</formula>
    </cfRule>
    <cfRule type="cellIs" dxfId="1831" priority="994" operator="greaterThan">
      <formula>" -   "</formula>
    </cfRule>
  </conditionalFormatting>
  <conditionalFormatting sqref="O56">
    <cfRule type="cellIs" dxfId="1830" priority="992" operator="greaterThan">
      <formula>0</formula>
    </cfRule>
  </conditionalFormatting>
  <conditionalFormatting sqref="O57">
    <cfRule type="cellIs" dxfId="1829" priority="990" operator="lessThan">
      <formula>0</formula>
    </cfRule>
    <cfRule type="cellIs" dxfId="1828" priority="991" operator="greaterThan">
      <formula>" -   "</formula>
    </cfRule>
  </conditionalFormatting>
  <conditionalFormatting sqref="O57">
    <cfRule type="cellIs" dxfId="1827" priority="989" operator="greaterThan">
      <formula>0</formula>
    </cfRule>
  </conditionalFormatting>
  <conditionalFormatting sqref="O59">
    <cfRule type="cellIs" dxfId="1826" priority="987" operator="lessThan">
      <formula>0</formula>
    </cfRule>
    <cfRule type="cellIs" dxfId="1825" priority="988" operator="greaterThan">
      <formula>" -   "</formula>
    </cfRule>
  </conditionalFormatting>
  <conditionalFormatting sqref="O59">
    <cfRule type="cellIs" dxfId="1824" priority="986" operator="greaterThan">
      <formula>0</formula>
    </cfRule>
  </conditionalFormatting>
  <conditionalFormatting sqref="O60">
    <cfRule type="cellIs" dxfId="1823" priority="984" operator="lessThan">
      <formula>0</formula>
    </cfRule>
    <cfRule type="cellIs" dxfId="1822" priority="985" operator="greaterThan">
      <formula>" -   "</formula>
    </cfRule>
  </conditionalFormatting>
  <conditionalFormatting sqref="O60">
    <cfRule type="cellIs" dxfId="1821" priority="983" operator="greaterThan">
      <formula>0</formula>
    </cfRule>
  </conditionalFormatting>
  <conditionalFormatting sqref="O62">
    <cfRule type="cellIs" dxfId="1820" priority="981" operator="lessThan">
      <formula>0</formula>
    </cfRule>
    <cfRule type="cellIs" dxfId="1819" priority="982" operator="greaterThan">
      <formula>" -   "</formula>
    </cfRule>
  </conditionalFormatting>
  <conditionalFormatting sqref="O62">
    <cfRule type="cellIs" dxfId="1818" priority="980" operator="greaterThan">
      <formula>0</formula>
    </cfRule>
  </conditionalFormatting>
  <conditionalFormatting sqref="O63">
    <cfRule type="cellIs" dxfId="1817" priority="978" operator="lessThan">
      <formula>0</formula>
    </cfRule>
    <cfRule type="cellIs" dxfId="1816" priority="979" operator="greaterThan">
      <formula>" -   "</formula>
    </cfRule>
  </conditionalFormatting>
  <conditionalFormatting sqref="O63">
    <cfRule type="cellIs" dxfId="1815" priority="977" operator="greaterThan">
      <formula>0</formula>
    </cfRule>
  </conditionalFormatting>
  <conditionalFormatting sqref="O65">
    <cfRule type="cellIs" dxfId="1814" priority="975" operator="lessThan">
      <formula>0</formula>
    </cfRule>
    <cfRule type="cellIs" dxfId="1813" priority="976" operator="greaterThan">
      <formula>" -   "</formula>
    </cfRule>
  </conditionalFormatting>
  <conditionalFormatting sqref="O65">
    <cfRule type="cellIs" dxfId="1812" priority="974" operator="greaterThan">
      <formula>0</formula>
    </cfRule>
  </conditionalFormatting>
  <conditionalFormatting sqref="O66">
    <cfRule type="cellIs" dxfId="1811" priority="972" operator="lessThan">
      <formula>0</formula>
    </cfRule>
    <cfRule type="cellIs" dxfId="1810" priority="973" operator="greaterThan">
      <formula>" -   "</formula>
    </cfRule>
  </conditionalFormatting>
  <conditionalFormatting sqref="O66">
    <cfRule type="cellIs" dxfId="1809" priority="971" operator="greaterThan">
      <formula>0</formula>
    </cfRule>
  </conditionalFormatting>
  <conditionalFormatting sqref="O67">
    <cfRule type="cellIs" dxfId="1808" priority="969" operator="lessThan">
      <formula>0</formula>
    </cfRule>
    <cfRule type="cellIs" dxfId="1807" priority="970" operator="greaterThan">
      <formula>" -   "</formula>
    </cfRule>
  </conditionalFormatting>
  <conditionalFormatting sqref="O67">
    <cfRule type="cellIs" dxfId="1806" priority="968" operator="greaterThan">
      <formula>0</formula>
    </cfRule>
  </conditionalFormatting>
  <conditionalFormatting sqref="O68">
    <cfRule type="cellIs" dxfId="1805" priority="966" operator="lessThan">
      <formula>0</formula>
    </cfRule>
    <cfRule type="cellIs" dxfId="1804" priority="967" operator="greaterThan">
      <formula>" -   "</formula>
    </cfRule>
  </conditionalFormatting>
  <conditionalFormatting sqref="O68">
    <cfRule type="cellIs" dxfId="1803" priority="965" operator="greaterThan">
      <formula>0</formula>
    </cfRule>
  </conditionalFormatting>
  <conditionalFormatting sqref="O70">
    <cfRule type="cellIs" dxfId="1802" priority="963" operator="lessThan">
      <formula>0</formula>
    </cfRule>
    <cfRule type="cellIs" dxfId="1801" priority="964" operator="greaterThan">
      <formula>" -   "</formula>
    </cfRule>
  </conditionalFormatting>
  <conditionalFormatting sqref="O70">
    <cfRule type="cellIs" dxfId="1800" priority="962" operator="greaterThan">
      <formula>0</formula>
    </cfRule>
  </conditionalFormatting>
  <conditionalFormatting sqref="O71">
    <cfRule type="cellIs" dxfId="1799" priority="960" operator="lessThan">
      <formula>0</formula>
    </cfRule>
    <cfRule type="cellIs" dxfId="1798" priority="961" operator="greaterThan">
      <formula>" -   "</formula>
    </cfRule>
  </conditionalFormatting>
  <conditionalFormatting sqref="O71">
    <cfRule type="cellIs" dxfId="1797" priority="959" operator="greaterThan">
      <formula>0</formula>
    </cfRule>
  </conditionalFormatting>
  <conditionalFormatting sqref="O72">
    <cfRule type="cellIs" dxfId="1796" priority="957" operator="lessThan">
      <formula>0</formula>
    </cfRule>
    <cfRule type="cellIs" dxfId="1795" priority="958" operator="greaterThan">
      <formula>" -   "</formula>
    </cfRule>
  </conditionalFormatting>
  <conditionalFormatting sqref="O72">
    <cfRule type="cellIs" dxfId="1794" priority="956" operator="greaterThan">
      <formula>0</formula>
    </cfRule>
  </conditionalFormatting>
  <conditionalFormatting sqref="O73">
    <cfRule type="cellIs" dxfId="1793" priority="954" operator="lessThan">
      <formula>0</formula>
    </cfRule>
    <cfRule type="cellIs" dxfId="1792" priority="955" operator="greaterThan">
      <formula>" -   "</formula>
    </cfRule>
  </conditionalFormatting>
  <conditionalFormatting sqref="O73">
    <cfRule type="cellIs" dxfId="1791" priority="953" operator="greaterThan">
      <formula>0</formula>
    </cfRule>
  </conditionalFormatting>
  <conditionalFormatting sqref="O74">
    <cfRule type="cellIs" dxfId="1790" priority="951" operator="lessThan">
      <formula>0</formula>
    </cfRule>
    <cfRule type="cellIs" dxfId="1789" priority="952" operator="greaterThan">
      <formula>" -   "</formula>
    </cfRule>
  </conditionalFormatting>
  <conditionalFormatting sqref="O74">
    <cfRule type="cellIs" dxfId="1788" priority="950" operator="greaterThan">
      <formula>0</formula>
    </cfRule>
  </conditionalFormatting>
  <conditionalFormatting sqref="O75">
    <cfRule type="cellIs" dxfId="1787" priority="948" operator="lessThan">
      <formula>0</formula>
    </cfRule>
    <cfRule type="cellIs" dxfId="1786" priority="949" operator="greaterThan">
      <formula>" -   "</formula>
    </cfRule>
  </conditionalFormatting>
  <conditionalFormatting sqref="O75">
    <cfRule type="cellIs" dxfId="1785" priority="947" operator="greaterThan">
      <formula>0</formula>
    </cfRule>
  </conditionalFormatting>
  <conditionalFormatting sqref="O76">
    <cfRule type="cellIs" dxfId="1784" priority="945" operator="lessThan">
      <formula>0</formula>
    </cfRule>
    <cfRule type="cellIs" dxfId="1783" priority="946" operator="greaterThan">
      <formula>" -   "</formula>
    </cfRule>
  </conditionalFormatting>
  <conditionalFormatting sqref="O76">
    <cfRule type="cellIs" dxfId="1782" priority="944" operator="greaterThan">
      <formula>0</formula>
    </cfRule>
  </conditionalFormatting>
  <conditionalFormatting sqref="O77">
    <cfRule type="cellIs" dxfId="1781" priority="942" operator="lessThan">
      <formula>0</formula>
    </cfRule>
    <cfRule type="cellIs" dxfId="1780" priority="943" operator="greaterThan">
      <formula>" -   "</formula>
    </cfRule>
  </conditionalFormatting>
  <conditionalFormatting sqref="O77">
    <cfRule type="cellIs" dxfId="1779" priority="941" operator="greaterThan">
      <formula>0</formula>
    </cfRule>
  </conditionalFormatting>
  <conditionalFormatting sqref="O78">
    <cfRule type="cellIs" dxfId="1778" priority="939" operator="lessThan">
      <formula>0</formula>
    </cfRule>
    <cfRule type="cellIs" dxfId="1777" priority="940" operator="greaterThan">
      <formula>" -   "</formula>
    </cfRule>
  </conditionalFormatting>
  <conditionalFormatting sqref="O78">
    <cfRule type="cellIs" dxfId="1776" priority="938" operator="greaterThan">
      <formula>0</formula>
    </cfRule>
  </conditionalFormatting>
  <conditionalFormatting sqref="O80">
    <cfRule type="cellIs" dxfId="1775" priority="936" operator="lessThan">
      <formula>0</formula>
    </cfRule>
    <cfRule type="cellIs" dxfId="1774" priority="937" operator="greaterThan">
      <formula>" -   "</formula>
    </cfRule>
  </conditionalFormatting>
  <conditionalFormatting sqref="O80">
    <cfRule type="cellIs" dxfId="1773" priority="935" operator="greaterThan">
      <formula>0</formula>
    </cfRule>
  </conditionalFormatting>
  <conditionalFormatting sqref="O81">
    <cfRule type="cellIs" dxfId="1772" priority="933" operator="lessThan">
      <formula>0</formula>
    </cfRule>
    <cfRule type="cellIs" dxfId="1771" priority="934" operator="greaterThan">
      <formula>" -   "</formula>
    </cfRule>
  </conditionalFormatting>
  <conditionalFormatting sqref="O81">
    <cfRule type="cellIs" dxfId="1770" priority="932" operator="greaterThan">
      <formula>0</formula>
    </cfRule>
  </conditionalFormatting>
  <conditionalFormatting sqref="O84">
    <cfRule type="cellIs" dxfId="1769" priority="930" operator="lessThan">
      <formula>0</formula>
    </cfRule>
    <cfRule type="cellIs" dxfId="1768" priority="931" operator="greaterThan">
      <formula>" -   "</formula>
    </cfRule>
  </conditionalFormatting>
  <conditionalFormatting sqref="O84">
    <cfRule type="cellIs" dxfId="1767" priority="929" operator="greaterThan">
      <formula>0</formula>
    </cfRule>
  </conditionalFormatting>
  <conditionalFormatting sqref="O86">
    <cfRule type="cellIs" dxfId="1766" priority="927" operator="lessThan">
      <formula>0</formula>
    </cfRule>
    <cfRule type="cellIs" dxfId="1765" priority="928" operator="greaterThan">
      <formula>" -   "</formula>
    </cfRule>
  </conditionalFormatting>
  <conditionalFormatting sqref="O86">
    <cfRule type="cellIs" dxfId="1764" priority="926" operator="greaterThan">
      <formula>0</formula>
    </cfRule>
  </conditionalFormatting>
  <conditionalFormatting sqref="O85">
    <cfRule type="cellIs" dxfId="1763" priority="924" operator="lessThan">
      <formula>0</formula>
    </cfRule>
    <cfRule type="cellIs" dxfId="1762" priority="925" operator="greaterThan">
      <formula>" -   "</formula>
    </cfRule>
  </conditionalFormatting>
  <conditionalFormatting sqref="O85">
    <cfRule type="cellIs" dxfId="1761" priority="923" operator="greaterThan">
      <formula>0</formula>
    </cfRule>
  </conditionalFormatting>
  <conditionalFormatting sqref="O88">
    <cfRule type="cellIs" dxfId="1760" priority="921" operator="lessThan">
      <formula>0</formula>
    </cfRule>
    <cfRule type="cellIs" dxfId="1759" priority="922" operator="greaterThan">
      <formula>" -   "</formula>
    </cfRule>
  </conditionalFormatting>
  <conditionalFormatting sqref="O88">
    <cfRule type="cellIs" dxfId="1758" priority="920" operator="greaterThan">
      <formula>0</formula>
    </cfRule>
  </conditionalFormatting>
  <conditionalFormatting sqref="O90">
    <cfRule type="cellIs" dxfId="1757" priority="918" operator="lessThan">
      <formula>0</formula>
    </cfRule>
    <cfRule type="cellIs" dxfId="1756" priority="919" operator="greaterThan">
      <formula>" -   "</formula>
    </cfRule>
  </conditionalFormatting>
  <conditionalFormatting sqref="O90">
    <cfRule type="cellIs" dxfId="1755" priority="917" operator="greaterThan">
      <formula>0</formula>
    </cfRule>
  </conditionalFormatting>
  <conditionalFormatting sqref="O89">
    <cfRule type="cellIs" dxfId="1754" priority="915" operator="lessThan">
      <formula>0</formula>
    </cfRule>
    <cfRule type="cellIs" dxfId="1753" priority="916" operator="greaterThan">
      <formula>" -   "</formula>
    </cfRule>
  </conditionalFormatting>
  <conditionalFormatting sqref="O89">
    <cfRule type="cellIs" dxfId="1752" priority="914" operator="greaterThan">
      <formula>0</formula>
    </cfRule>
  </conditionalFormatting>
  <conditionalFormatting sqref="O92">
    <cfRule type="cellIs" dxfId="1751" priority="912" operator="lessThan">
      <formula>0</formula>
    </cfRule>
    <cfRule type="cellIs" dxfId="1750" priority="913" operator="greaterThan">
      <formula>" -   "</formula>
    </cfRule>
  </conditionalFormatting>
  <conditionalFormatting sqref="O92">
    <cfRule type="cellIs" dxfId="1749" priority="911" operator="greaterThan">
      <formula>0</formula>
    </cfRule>
  </conditionalFormatting>
  <conditionalFormatting sqref="O93">
    <cfRule type="cellIs" dxfId="1748" priority="909" operator="lessThan">
      <formula>0</formula>
    </cfRule>
    <cfRule type="cellIs" dxfId="1747" priority="910" operator="greaterThan">
      <formula>" -   "</formula>
    </cfRule>
  </conditionalFormatting>
  <conditionalFormatting sqref="O93">
    <cfRule type="cellIs" dxfId="1746" priority="908" operator="greaterThan">
      <formula>0</formula>
    </cfRule>
  </conditionalFormatting>
  <conditionalFormatting sqref="O94">
    <cfRule type="cellIs" dxfId="1745" priority="906" operator="lessThan">
      <formula>0</formula>
    </cfRule>
    <cfRule type="cellIs" dxfId="1744" priority="907" operator="greaterThan">
      <formula>" -   "</formula>
    </cfRule>
  </conditionalFormatting>
  <conditionalFormatting sqref="O94">
    <cfRule type="cellIs" dxfId="1743" priority="905" operator="greaterThan">
      <formula>0</formula>
    </cfRule>
  </conditionalFormatting>
  <conditionalFormatting sqref="O95">
    <cfRule type="cellIs" dxfId="1742" priority="903" operator="lessThan">
      <formula>0</formula>
    </cfRule>
    <cfRule type="cellIs" dxfId="1741" priority="904" operator="greaterThan">
      <formula>" -   "</formula>
    </cfRule>
  </conditionalFormatting>
  <conditionalFormatting sqref="O95">
    <cfRule type="cellIs" dxfId="1740" priority="902" operator="greaterThan">
      <formula>0</formula>
    </cfRule>
  </conditionalFormatting>
  <conditionalFormatting sqref="O96">
    <cfRule type="cellIs" dxfId="1739" priority="900" operator="lessThan">
      <formula>0</formula>
    </cfRule>
    <cfRule type="cellIs" dxfId="1738" priority="901" operator="greaterThan">
      <formula>" -   "</formula>
    </cfRule>
  </conditionalFormatting>
  <conditionalFormatting sqref="O96">
    <cfRule type="cellIs" dxfId="1737" priority="899" operator="greaterThan">
      <formula>0</formula>
    </cfRule>
  </conditionalFormatting>
  <conditionalFormatting sqref="O101">
    <cfRule type="cellIs" dxfId="1736" priority="897" operator="lessThan">
      <formula>0</formula>
    </cfRule>
    <cfRule type="cellIs" dxfId="1735" priority="898" operator="greaterThan">
      <formula>" -   "</formula>
    </cfRule>
  </conditionalFormatting>
  <conditionalFormatting sqref="O101">
    <cfRule type="cellIs" dxfId="1734" priority="896" operator="greaterThan">
      <formula>0</formula>
    </cfRule>
  </conditionalFormatting>
  <conditionalFormatting sqref="O102">
    <cfRule type="cellIs" dxfId="1733" priority="894" operator="lessThan">
      <formula>0</formula>
    </cfRule>
    <cfRule type="cellIs" dxfId="1732" priority="895" operator="greaterThan">
      <formula>" -   "</formula>
    </cfRule>
  </conditionalFormatting>
  <conditionalFormatting sqref="O102">
    <cfRule type="cellIs" dxfId="1731" priority="893" operator="greaterThan">
      <formula>0</formula>
    </cfRule>
  </conditionalFormatting>
  <conditionalFormatting sqref="O104">
    <cfRule type="cellIs" dxfId="1730" priority="891" operator="lessThan">
      <formula>0</formula>
    </cfRule>
    <cfRule type="cellIs" dxfId="1729" priority="892" operator="greaterThan">
      <formula>" -   "</formula>
    </cfRule>
  </conditionalFormatting>
  <conditionalFormatting sqref="O104">
    <cfRule type="cellIs" dxfId="1728" priority="890" operator="greaterThan">
      <formula>0</formula>
    </cfRule>
  </conditionalFormatting>
  <conditionalFormatting sqref="O105">
    <cfRule type="cellIs" dxfId="1727" priority="888" operator="lessThan">
      <formula>0</formula>
    </cfRule>
    <cfRule type="cellIs" dxfId="1726" priority="889" operator="greaterThan">
      <formula>" -   "</formula>
    </cfRule>
  </conditionalFormatting>
  <conditionalFormatting sqref="O105">
    <cfRule type="cellIs" dxfId="1725" priority="887" operator="greaterThan">
      <formula>0</formula>
    </cfRule>
  </conditionalFormatting>
  <conditionalFormatting sqref="O107:O108">
    <cfRule type="cellIs" dxfId="1724" priority="885" operator="lessThan">
      <formula>0</formula>
    </cfRule>
    <cfRule type="cellIs" dxfId="1723" priority="886" operator="greaterThan">
      <formula>" -   "</formula>
    </cfRule>
  </conditionalFormatting>
  <conditionalFormatting sqref="O107:O108">
    <cfRule type="cellIs" dxfId="1722" priority="884" operator="greaterThan">
      <formula>0</formula>
    </cfRule>
  </conditionalFormatting>
  <conditionalFormatting sqref="O110:O111">
    <cfRule type="cellIs" dxfId="1721" priority="882" operator="lessThan">
      <formula>0</formula>
    </cfRule>
    <cfRule type="cellIs" dxfId="1720" priority="883" operator="greaterThan">
      <formula>" -   "</formula>
    </cfRule>
  </conditionalFormatting>
  <conditionalFormatting sqref="O110:O111">
    <cfRule type="cellIs" dxfId="1719" priority="881" operator="greaterThan">
      <formula>0</formula>
    </cfRule>
  </conditionalFormatting>
  <conditionalFormatting sqref="O113:O118">
    <cfRule type="cellIs" dxfId="1718" priority="879" operator="lessThan">
      <formula>0</formula>
    </cfRule>
    <cfRule type="cellIs" dxfId="1717" priority="880" operator="greaterThan">
      <formula>" -   "</formula>
    </cfRule>
  </conditionalFormatting>
  <conditionalFormatting sqref="O113:O118">
    <cfRule type="cellIs" dxfId="1716" priority="878" operator="greaterThan">
      <formula>0</formula>
    </cfRule>
  </conditionalFormatting>
  <conditionalFormatting sqref="O120:O127">
    <cfRule type="cellIs" dxfId="1715" priority="876" operator="lessThan">
      <formula>0</formula>
    </cfRule>
    <cfRule type="cellIs" dxfId="1714" priority="877" operator="greaterThan">
      <formula>" -   "</formula>
    </cfRule>
  </conditionalFormatting>
  <conditionalFormatting sqref="O120:O127">
    <cfRule type="cellIs" dxfId="1713" priority="875" operator="greaterThan">
      <formula>0</formula>
    </cfRule>
  </conditionalFormatting>
  <conditionalFormatting sqref="O129:O131">
    <cfRule type="cellIs" dxfId="1712" priority="873" operator="lessThan">
      <formula>0</formula>
    </cfRule>
    <cfRule type="cellIs" dxfId="1711" priority="874" operator="greaterThan">
      <formula>" -   "</formula>
    </cfRule>
  </conditionalFormatting>
  <conditionalFormatting sqref="O129:O131">
    <cfRule type="cellIs" dxfId="1710" priority="871" operator="lessThan">
      <formula>0</formula>
    </cfRule>
    <cfRule type="cellIs" dxfId="1709" priority="872" operator="greaterThan">
      <formula>" -   "</formula>
    </cfRule>
  </conditionalFormatting>
  <conditionalFormatting sqref="O129:O131">
    <cfRule type="cellIs" dxfId="1708" priority="870" operator="greaterThan">
      <formula>0</formula>
    </cfRule>
  </conditionalFormatting>
  <conditionalFormatting sqref="O133:O139">
    <cfRule type="cellIs" dxfId="1707" priority="868" operator="lessThan">
      <formula>0</formula>
    </cfRule>
    <cfRule type="cellIs" dxfId="1706" priority="869" operator="greaterThan">
      <formula>" -   "</formula>
    </cfRule>
  </conditionalFormatting>
  <conditionalFormatting sqref="O133:O139">
    <cfRule type="cellIs" dxfId="1705" priority="866" operator="lessThan">
      <formula>0</formula>
    </cfRule>
    <cfRule type="cellIs" dxfId="1704" priority="867" operator="greaterThan">
      <formula>" -   "</formula>
    </cfRule>
  </conditionalFormatting>
  <conditionalFormatting sqref="O133:O139">
    <cfRule type="cellIs" dxfId="1703" priority="865" operator="greaterThan">
      <formula>0</formula>
    </cfRule>
  </conditionalFormatting>
  <conditionalFormatting sqref="O142:O143">
    <cfRule type="cellIs" dxfId="1702" priority="863" operator="lessThan">
      <formula>0</formula>
    </cfRule>
    <cfRule type="cellIs" dxfId="1701" priority="864" operator="greaterThan">
      <formula>" -   "</formula>
    </cfRule>
  </conditionalFormatting>
  <conditionalFormatting sqref="O142:O143">
    <cfRule type="cellIs" dxfId="1700" priority="861" operator="lessThan">
      <formula>0</formula>
    </cfRule>
    <cfRule type="cellIs" dxfId="1699" priority="862" operator="greaterThan">
      <formula>" -   "</formula>
    </cfRule>
  </conditionalFormatting>
  <conditionalFormatting sqref="O142:O143">
    <cfRule type="cellIs" dxfId="1698" priority="860" operator="greaterThan">
      <formula>0</formula>
    </cfRule>
  </conditionalFormatting>
  <conditionalFormatting sqref="O145:O148">
    <cfRule type="cellIs" dxfId="1697" priority="858" operator="lessThan">
      <formula>0</formula>
    </cfRule>
    <cfRule type="cellIs" dxfId="1696" priority="859" operator="greaterThan">
      <formula>" -   "</formula>
    </cfRule>
  </conditionalFormatting>
  <conditionalFormatting sqref="O145:O148">
    <cfRule type="cellIs" dxfId="1695" priority="856" operator="lessThan">
      <formula>0</formula>
    </cfRule>
    <cfRule type="cellIs" dxfId="1694" priority="857" operator="greaterThan">
      <formula>" -   "</formula>
    </cfRule>
  </conditionalFormatting>
  <conditionalFormatting sqref="O145:O148">
    <cfRule type="cellIs" dxfId="1693" priority="855" operator="greaterThan">
      <formula>0</formula>
    </cfRule>
  </conditionalFormatting>
  <conditionalFormatting sqref="O151:O154">
    <cfRule type="cellIs" dxfId="1692" priority="853" operator="lessThan">
      <formula>0</formula>
    </cfRule>
    <cfRule type="cellIs" dxfId="1691" priority="854" operator="greaterThan">
      <formula>" -   "</formula>
    </cfRule>
  </conditionalFormatting>
  <conditionalFormatting sqref="O151:O154">
    <cfRule type="cellIs" dxfId="1690" priority="851" operator="lessThan">
      <formula>0</formula>
    </cfRule>
    <cfRule type="cellIs" dxfId="1689" priority="852" operator="greaterThan">
      <formula>" -   "</formula>
    </cfRule>
  </conditionalFormatting>
  <conditionalFormatting sqref="O151:O154">
    <cfRule type="cellIs" dxfId="1688" priority="850" operator="greaterThan">
      <formula>0</formula>
    </cfRule>
  </conditionalFormatting>
  <conditionalFormatting sqref="O156:O159">
    <cfRule type="cellIs" dxfId="1687" priority="848" operator="lessThan">
      <formula>0</formula>
    </cfRule>
    <cfRule type="cellIs" dxfId="1686" priority="849" operator="greaterThan">
      <formula>" -   "</formula>
    </cfRule>
  </conditionalFormatting>
  <conditionalFormatting sqref="O156:O159">
    <cfRule type="cellIs" dxfId="1685" priority="846" operator="lessThan">
      <formula>0</formula>
    </cfRule>
    <cfRule type="cellIs" dxfId="1684" priority="847" operator="greaterThan">
      <formula>" -   "</formula>
    </cfRule>
  </conditionalFormatting>
  <conditionalFormatting sqref="O156:O159">
    <cfRule type="cellIs" dxfId="1683" priority="845" operator="greaterThan">
      <formula>0</formula>
    </cfRule>
  </conditionalFormatting>
  <conditionalFormatting sqref="O161:O164">
    <cfRule type="cellIs" dxfId="1682" priority="843" operator="lessThan">
      <formula>0</formula>
    </cfRule>
    <cfRule type="cellIs" dxfId="1681" priority="844" operator="greaterThan">
      <formula>" -   "</formula>
    </cfRule>
  </conditionalFormatting>
  <conditionalFormatting sqref="O161:O164">
    <cfRule type="cellIs" dxfId="1680" priority="841" operator="lessThan">
      <formula>0</formula>
    </cfRule>
    <cfRule type="cellIs" dxfId="1679" priority="842" operator="greaterThan">
      <formula>" -   "</formula>
    </cfRule>
  </conditionalFormatting>
  <conditionalFormatting sqref="O161:O164">
    <cfRule type="cellIs" dxfId="1678" priority="840" operator="greaterThan">
      <formula>0</formula>
    </cfRule>
  </conditionalFormatting>
  <conditionalFormatting sqref="O167:O168">
    <cfRule type="cellIs" dxfId="1677" priority="838" operator="lessThan">
      <formula>0</formula>
    </cfRule>
    <cfRule type="cellIs" dxfId="1676" priority="839" operator="greaterThan">
      <formula>" -   "</formula>
    </cfRule>
  </conditionalFormatting>
  <conditionalFormatting sqref="O167:O168">
    <cfRule type="cellIs" dxfId="1675" priority="836" operator="lessThan">
      <formula>0</formula>
    </cfRule>
    <cfRule type="cellIs" dxfId="1674" priority="837" operator="greaterThan">
      <formula>" -   "</formula>
    </cfRule>
  </conditionalFormatting>
  <conditionalFormatting sqref="O167:O168">
    <cfRule type="cellIs" dxfId="1673" priority="835" operator="greaterThan">
      <formula>0</formula>
    </cfRule>
  </conditionalFormatting>
  <conditionalFormatting sqref="O170:O171">
    <cfRule type="cellIs" dxfId="1672" priority="833" operator="lessThan">
      <formula>0</formula>
    </cfRule>
    <cfRule type="cellIs" dxfId="1671" priority="834" operator="greaterThan">
      <formula>" -   "</formula>
    </cfRule>
  </conditionalFormatting>
  <conditionalFormatting sqref="O170:O171">
    <cfRule type="cellIs" dxfId="1670" priority="831" operator="lessThan">
      <formula>0</formula>
    </cfRule>
    <cfRule type="cellIs" dxfId="1669" priority="832" operator="greaterThan">
      <formula>" -   "</formula>
    </cfRule>
  </conditionalFormatting>
  <conditionalFormatting sqref="O170:O171">
    <cfRule type="cellIs" dxfId="1668" priority="830" operator="greaterThan">
      <formula>0</formula>
    </cfRule>
  </conditionalFormatting>
  <conditionalFormatting sqref="O173:O176">
    <cfRule type="cellIs" dxfId="1667" priority="828" operator="lessThan">
      <formula>0</formula>
    </cfRule>
    <cfRule type="cellIs" dxfId="1666" priority="829" operator="greaterThan">
      <formula>" -   "</formula>
    </cfRule>
  </conditionalFormatting>
  <conditionalFormatting sqref="O173:O176">
    <cfRule type="cellIs" dxfId="1665" priority="826" operator="lessThan">
      <formula>0</formula>
    </cfRule>
    <cfRule type="cellIs" dxfId="1664" priority="827" operator="greaterThan">
      <formula>" -   "</formula>
    </cfRule>
  </conditionalFormatting>
  <conditionalFormatting sqref="O173:O176">
    <cfRule type="cellIs" dxfId="1663" priority="825" operator="greaterThan">
      <formula>0</formula>
    </cfRule>
  </conditionalFormatting>
  <conditionalFormatting sqref="O180:O182">
    <cfRule type="cellIs" dxfId="1662" priority="823" operator="lessThan">
      <formula>0</formula>
    </cfRule>
    <cfRule type="cellIs" dxfId="1661" priority="824" operator="greaterThan">
      <formula>" -   "</formula>
    </cfRule>
  </conditionalFormatting>
  <conditionalFormatting sqref="O180:O182">
    <cfRule type="cellIs" dxfId="1660" priority="821" operator="lessThan">
      <formula>0</formula>
    </cfRule>
    <cfRule type="cellIs" dxfId="1659" priority="822" operator="greaterThan">
      <formula>" -   "</formula>
    </cfRule>
  </conditionalFormatting>
  <conditionalFormatting sqref="O180:O182">
    <cfRule type="cellIs" dxfId="1658" priority="820" operator="greaterThan">
      <formula>0</formula>
    </cfRule>
  </conditionalFormatting>
  <conditionalFormatting sqref="O184:O186">
    <cfRule type="cellIs" dxfId="1657" priority="818" operator="lessThan">
      <formula>0</formula>
    </cfRule>
    <cfRule type="cellIs" dxfId="1656" priority="819" operator="greaterThan">
      <formula>" -   "</formula>
    </cfRule>
  </conditionalFormatting>
  <conditionalFormatting sqref="O184:O186">
    <cfRule type="cellIs" dxfId="1655" priority="816" operator="lessThan">
      <formula>0</formula>
    </cfRule>
    <cfRule type="cellIs" dxfId="1654" priority="817" operator="greaterThan">
      <formula>" -   "</formula>
    </cfRule>
  </conditionalFormatting>
  <conditionalFormatting sqref="O184:O186">
    <cfRule type="cellIs" dxfId="1653" priority="815" operator="greaterThan">
      <formula>0</formula>
    </cfRule>
  </conditionalFormatting>
  <conditionalFormatting sqref="O189:O191">
    <cfRule type="cellIs" dxfId="1652" priority="813" operator="lessThan">
      <formula>0</formula>
    </cfRule>
    <cfRule type="cellIs" dxfId="1651" priority="814" operator="greaterThan">
      <formula>" -   "</formula>
    </cfRule>
  </conditionalFormatting>
  <conditionalFormatting sqref="O189:O191">
    <cfRule type="cellIs" dxfId="1650" priority="811" operator="lessThan">
      <formula>0</formula>
    </cfRule>
    <cfRule type="cellIs" dxfId="1649" priority="812" operator="greaterThan">
      <formula>" -   "</formula>
    </cfRule>
  </conditionalFormatting>
  <conditionalFormatting sqref="O189:O191">
    <cfRule type="cellIs" dxfId="1648" priority="810" operator="greaterThan">
      <formula>0</formula>
    </cfRule>
  </conditionalFormatting>
  <conditionalFormatting sqref="O193:O195">
    <cfRule type="cellIs" dxfId="1647" priority="808" operator="lessThan">
      <formula>0</formula>
    </cfRule>
    <cfRule type="cellIs" dxfId="1646" priority="809" operator="greaterThan">
      <formula>" -   "</formula>
    </cfRule>
  </conditionalFormatting>
  <conditionalFormatting sqref="O193:O195">
    <cfRule type="cellIs" dxfId="1645" priority="806" operator="lessThan">
      <formula>0</formula>
    </cfRule>
    <cfRule type="cellIs" dxfId="1644" priority="807" operator="greaterThan">
      <formula>" -   "</formula>
    </cfRule>
  </conditionalFormatting>
  <conditionalFormatting sqref="O193:O195">
    <cfRule type="cellIs" dxfId="1643" priority="805" operator="greaterThan">
      <formula>0</formula>
    </cfRule>
  </conditionalFormatting>
  <conditionalFormatting sqref="O197:O199">
    <cfRule type="cellIs" dxfId="1642" priority="803" operator="lessThan">
      <formula>0</formula>
    </cfRule>
    <cfRule type="cellIs" dxfId="1641" priority="804" operator="greaterThan">
      <formula>" -   "</formula>
    </cfRule>
  </conditionalFormatting>
  <conditionalFormatting sqref="O197:O199">
    <cfRule type="cellIs" dxfId="1640" priority="801" operator="lessThan">
      <formula>0</formula>
    </cfRule>
    <cfRule type="cellIs" dxfId="1639" priority="802" operator="greaterThan">
      <formula>" -   "</formula>
    </cfRule>
  </conditionalFormatting>
  <conditionalFormatting sqref="O197:O199">
    <cfRule type="cellIs" dxfId="1638" priority="800" operator="greaterThan">
      <formula>0</formula>
    </cfRule>
  </conditionalFormatting>
  <conditionalFormatting sqref="O201:O203">
    <cfRule type="cellIs" dxfId="1637" priority="798" operator="lessThan">
      <formula>0</formula>
    </cfRule>
    <cfRule type="cellIs" dxfId="1636" priority="799" operator="greaterThan">
      <formula>" -   "</formula>
    </cfRule>
  </conditionalFormatting>
  <conditionalFormatting sqref="O201:O203">
    <cfRule type="cellIs" dxfId="1635" priority="796" operator="lessThan">
      <formula>0</formula>
    </cfRule>
    <cfRule type="cellIs" dxfId="1634" priority="797" operator="greaterThan">
      <formula>" -   "</formula>
    </cfRule>
  </conditionalFormatting>
  <conditionalFormatting sqref="O201:O203">
    <cfRule type="cellIs" dxfId="1633" priority="795" operator="greaterThan">
      <formula>0</formula>
    </cfRule>
  </conditionalFormatting>
  <conditionalFormatting sqref="O205:O206">
    <cfRule type="cellIs" dxfId="1632" priority="793" operator="lessThan">
      <formula>0</formula>
    </cfRule>
    <cfRule type="cellIs" dxfId="1631" priority="794" operator="greaterThan">
      <formula>" -   "</formula>
    </cfRule>
  </conditionalFormatting>
  <conditionalFormatting sqref="O205:O206">
    <cfRule type="cellIs" dxfId="1630" priority="791" operator="lessThan">
      <formula>0</formula>
    </cfRule>
    <cfRule type="cellIs" dxfId="1629" priority="792" operator="greaterThan">
      <formula>" -   "</formula>
    </cfRule>
  </conditionalFormatting>
  <conditionalFormatting sqref="O205:O206">
    <cfRule type="cellIs" dxfId="1628" priority="790" operator="greaterThan">
      <formula>0</formula>
    </cfRule>
  </conditionalFormatting>
  <conditionalFormatting sqref="O208:O209">
    <cfRule type="cellIs" dxfId="1627" priority="788" operator="lessThan">
      <formula>0</formula>
    </cfRule>
    <cfRule type="cellIs" dxfId="1626" priority="789" operator="greaterThan">
      <formula>" -   "</formula>
    </cfRule>
  </conditionalFormatting>
  <conditionalFormatting sqref="O208:O209">
    <cfRule type="cellIs" dxfId="1625" priority="786" operator="lessThan">
      <formula>0</formula>
    </cfRule>
    <cfRule type="cellIs" dxfId="1624" priority="787" operator="greaterThan">
      <formula>" -   "</formula>
    </cfRule>
  </conditionalFormatting>
  <conditionalFormatting sqref="O208:O209">
    <cfRule type="cellIs" dxfId="1623" priority="785" operator="greaterThan">
      <formula>0</formula>
    </cfRule>
  </conditionalFormatting>
  <conditionalFormatting sqref="O211">
    <cfRule type="cellIs" dxfId="1622" priority="783" operator="lessThan">
      <formula>0</formula>
    </cfRule>
    <cfRule type="cellIs" dxfId="1621" priority="784" operator="greaterThan">
      <formula>" -   "</formula>
    </cfRule>
  </conditionalFormatting>
  <conditionalFormatting sqref="O211">
    <cfRule type="cellIs" dxfId="1620" priority="781" operator="lessThan">
      <formula>0</formula>
    </cfRule>
    <cfRule type="cellIs" dxfId="1619" priority="782" operator="greaterThan">
      <formula>" -   "</formula>
    </cfRule>
  </conditionalFormatting>
  <conditionalFormatting sqref="O211">
    <cfRule type="cellIs" dxfId="1618" priority="780" operator="greaterThan">
      <formula>0</formula>
    </cfRule>
  </conditionalFormatting>
  <conditionalFormatting sqref="O212:O214">
    <cfRule type="cellIs" dxfId="1617" priority="778" operator="lessThan">
      <formula>0</formula>
    </cfRule>
    <cfRule type="cellIs" dxfId="1616" priority="779" operator="greaterThan">
      <formula>" -   "</formula>
    </cfRule>
  </conditionalFormatting>
  <conditionalFormatting sqref="O212:O214">
    <cfRule type="cellIs" dxfId="1615" priority="776" operator="lessThan">
      <formula>0</formula>
    </cfRule>
    <cfRule type="cellIs" dxfId="1614" priority="777" operator="greaterThan">
      <formula>" -   "</formula>
    </cfRule>
  </conditionalFormatting>
  <conditionalFormatting sqref="O212:O214">
    <cfRule type="cellIs" dxfId="1613" priority="775" operator="greaterThan">
      <formula>0</formula>
    </cfRule>
  </conditionalFormatting>
  <conditionalFormatting sqref="O241:O242">
    <cfRule type="cellIs" dxfId="1612" priority="773" operator="lessThan">
      <formula>0</formula>
    </cfRule>
    <cfRule type="cellIs" dxfId="1611" priority="774" operator="greaterThan">
      <formula>" -   "</formula>
    </cfRule>
  </conditionalFormatting>
  <conditionalFormatting sqref="O241:O242">
    <cfRule type="cellIs" dxfId="1610" priority="771" operator="lessThan">
      <formula>0</formula>
    </cfRule>
    <cfRule type="cellIs" dxfId="1609" priority="772" operator="greaterThan">
      <formula>" -   "</formula>
    </cfRule>
  </conditionalFormatting>
  <conditionalFormatting sqref="O241:O242">
    <cfRule type="cellIs" dxfId="1608" priority="770" operator="greaterThan">
      <formula>0</formula>
    </cfRule>
  </conditionalFormatting>
  <conditionalFormatting sqref="O244:O245">
    <cfRule type="cellIs" dxfId="1607" priority="768" operator="lessThan">
      <formula>0</formula>
    </cfRule>
    <cfRule type="cellIs" dxfId="1606" priority="769" operator="greaterThan">
      <formula>" -   "</formula>
    </cfRule>
  </conditionalFormatting>
  <conditionalFormatting sqref="O244:O245">
    <cfRule type="cellIs" dxfId="1605" priority="766" operator="lessThan">
      <formula>0</formula>
    </cfRule>
    <cfRule type="cellIs" dxfId="1604" priority="767" operator="greaterThan">
      <formula>" -   "</formula>
    </cfRule>
  </conditionalFormatting>
  <conditionalFormatting sqref="O244:O245">
    <cfRule type="cellIs" dxfId="1603" priority="765" operator="greaterThan">
      <formula>0</formula>
    </cfRule>
  </conditionalFormatting>
  <conditionalFormatting sqref="O248:O249">
    <cfRule type="cellIs" dxfId="1602" priority="763" operator="lessThan">
      <formula>0</formula>
    </cfRule>
    <cfRule type="cellIs" dxfId="1601" priority="764" operator="greaterThan">
      <formula>" -   "</formula>
    </cfRule>
  </conditionalFormatting>
  <conditionalFormatting sqref="O248:O249">
    <cfRule type="cellIs" dxfId="1600" priority="761" operator="lessThan">
      <formula>0</formula>
    </cfRule>
    <cfRule type="cellIs" dxfId="1599" priority="762" operator="greaterThan">
      <formula>" -   "</formula>
    </cfRule>
  </conditionalFormatting>
  <conditionalFormatting sqref="O248:O249">
    <cfRule type="cellIs" dxfId="1598" priority="760" operator="greaterThan">
      <formula>0</formula>
    </cfRule>
  </conditionalFormatting>
  <conditionalFormatting sqref="O251:O252">
    <cfRule type="cellIs" dxfId="1597" priority="758" operator="lessThan">
      <formula>0</formula>
    </cfRule>
    <cfRule type="cellIs" dxfId="1596" priority="759" operator="greaterThan">
      <formula>" -   "</formula>
    </cfRule>
  </conditionalFormatting>
  <conditionalFormatting sqref="O251:O252">
    <cfRule type="cellIs" dxfId="1595" priority="756" operator="lessThan">
      <formula>0</formula>
    </cfRule>
    <cfRule type="cellIs" dxfId="1594" priority="757" operator="greaterThan">
      <formula>" -   "</formula>
    </cfRule>
  </conditionalFormatting>
  <conditionalFormatting sqref="O251:O252">
    <cfRule type="cellIs" dxfId="1593" priority="755" operator="greaterThan">
      <formula>0</formula>
    </cfRule>
  </conditionalFormatting>
  <conditionalFormatting sqref="O254:O255">
    <cfRule type="cellIs" dxfId="1592" priority="753" operator="lessThan">
      <formula>0</formula>
    </cfRule>
    <cfRule type="cellIs" dxfId="1591" priority="754" operator="greaterThan">
      <formula>" -   "</formula>
    </cfRule>
  </conditionalFormatting>
  <conditionalFormatting sqref="O254:O255">
    <cfRule type="cellIs" dxfId="1590" priority="751" operator="lessThan">
      <formula>0</formula>
    </cfRule>
    <cfRule type="cellIs" dxfId="1589" priority="752" operator="greaterThan">
      <formula>" -   "</formula>
    </cfRule>
  </conditionalFormatting>
  <conditionalFormatting sqref="O254:O255">
    <cfRule type="cellIs" dxfId="1588" priority="750" operator="greaterThan">
      <formula>0</formula>
    </cfRule>
  </conditionalFormatting>
  <conditionalFormatting sqref="O257:O258">
    <cfRule type="cellIs" dxfId="1587" priority="748" operator="lessThan">
      <formula>0</formula>
    </cfRule>
    <cfRule type="cellIs" dxfId="1586" priority="749" operator="greaterThan">
      <formula>" -   "</formula>
    </cfRule>
  </conditionalFormatting>
  <conditionalFormatting sqref="O257:O258">
    <cfRule type="cellIs" dxfId="1585" priority="746" operator="lessThan">
      <formula>0</formula>
    </cfRule>
    <cfRule type="cellIs" dxfId="1584" priority="747" operator="greaterThan">
      <formula>" -   "</formula>
    </cfRule>
  </conditionalFormatting>
  <conditionalFormatting sqref="O257:O258">
    <cfRule type="cellIs" dxfId="1583" priority="745" operator="greaterThan">
      <formula>0</formula>
    </cfRule>
  </conditionalFormatting>
  <conditionalFormatting sqref="O261:O262">
    <cfRule type="cellIs" dxfId="1582" priority="743" operator="lessThan">
      <formula>0</formula>
    </cfRule>
    <cfRule type="cellIs" dxfId="1581" priority="744" operator="greaterThan">
      <formula>" -   "</formula>
    </cfRule>
  </conditionalFormatting>
  <conditionalFormatting sqref="O261:O262">
    <cfRule type="cellIs" dxfId="1580" priority="741" operator="lessThan">
      <formula>0</formula>
    </cfRule>
    <cfRule type="cellIs" dxfId="1579" priority="742" operator="greaterThan">
      <formula>" -   "</formula>
    </cfRule>
  </conditionalFormatting>
  <conditionalFormatting sqref="O261:O262">
    <cfRule type="cellIs" dxfId="1578" priority="740" operator="greaterThan">
      <formula>0</formula>
    </cfRule>
  </conditionalFormatting>
  <conditionalFormatting sqref="O264:O267">
    <cfRule type="cellIs" dxfId="1577" priority="738" operator="lessThan">
      <formula>0</formula>
    </cfRule>
    <cfRule type="cellIs" dxfId="1576" priority="739" operator="greaterThan">
      <formula>" -   "</formula>
    </cfRule>
  </conditionalFormatting>
  <conditionalFormatting sqref="O264:O267">
    <cfRule type="cellIs" dxfId="1575" priority="736" operator="lessThan">
      <formula>0</formula>
    </cfRule>
    <cfRule type="cellIs" dxfId="1574" priority="737" operator="greaterThan">
      <formula>" -   "</formula>
    </cfRule>
  </conditionalFormatting>
  <conditionalFormatting sqref="O264:O267">
    <cfRule type="cellIs" dxfId="1573" priority="735" operator="greaterThan">
      <formula>0</formula>
    </cfRule>
  </conditionalFormatting>
  <conditionalFormatting sqref="O269:O272">
    <cfRule type="cellIs" dxfId="1572" priority="733" operator="lessThan">
      <formula>0</formula>
    </cfRule>
    <cfRule type="cellIs" dxfId="1571" priority="734" operator="greaterThan">
      <formula>" -   "</formula>
    </cfRule>
  </conditionalFormatting>
  <conditionalFormatting sqref="O269:O272">
    <cfRule type="cellIs" dxfId="1570" priority="731" operator="lessThan">
      <formula>0</formula>
    </cfRule>
    <cfRule type="cellIs" dxfId="1569" priority="732" operator="greaterThan">
      <formula>" -   "</formula>
    </cfRule>
  </conditionalFormatting>
  <conditionalFormatting sqref="O269:O272">
    <cfRule type="cellIs" dxfId="1568" priority="730" operator="greaterThan">
      <formula>0</formula>
    </cfRule>
  </conditionalFormatting>
  <conditionalFormatting sqref="O274:O277">
    <cfRule type="cellIs" dxfId="1567" priority="728" operator="lessThan">
      <formula>0</formula>
    </cfRule>
    <cfRule type="cellIs" dxfId="1566" priority="729" operator="greaterThan">
      <formula>" -   "</formula>
    </cfRule>
  </conditionalFormatting>
  <conditionalFormatting sqref="O274:O277">
    <cfRule type="cellIs" dxfId="1565" priority="726" operator="lessThan">
      <formula>0</formula>
    </cfRule>
    <cfRule type="cellIs" dxfId="1564" priority="727" operator="greaterThan">
      <formula>" -   "</formula>
    </cfRule>
  </conditionalFormatting>
  <conditionalFormatting sqref="O274:O277">
    <cfRule type="cellIs" dxfId="1563" priority="725" operator="greaterThan">
      <formula>0</formula>
    </cfRule>
  </conditionalFormatting>
  <conditionalFormatting sqref="O279:O286">
    <cfRule type="cellIs" dxfId="1562" priority="723" operator="lessThan">
      <formula>0</formula>
    </cfRule>
    <cfRule type="cellIs" dxfId="1561" priority="724" operator="greaterThan">
      <formula>" -   "</formula>
    </cfRule>
  </conditionalFormatting>
  <conditionalFormatting sqref="O279:O286">
    <cfRule type="cellIs" dxfId="1560" priority="721" operator="lessThan">
      <formula>0</formula>
    </cfRule>
    <cfRule type="cellIs" dxfId="1559" priority="722" operator="greaterThan">
      <formula>" -   "</formula>
    </cfRule>
  </conditionalFormatting>
  <conditionalFormatting sqref="O279:O286">
    <cfRule type="cellIs" dxfId="1558" priority="720" operator="greaterThan">
      <formula>0</formula>
    </cfRule>
  </conditionalFormatting>
  <conditionalFormatting sqref="O288:O290">
    <cfRule type="cellIs" dxfId="1557" priority="718" operator="lessThan">
      <formula>0</formula>
    </cfRule>
    <cfRule type="cellIs" dxfId="1556" priority="719" operator="greaterThan">
      <formula>" -   "</formula>
    </cfRule>
  </conditionalFormatting>
  <conditionalFormatting sqref="O288:O290">
    <cfRule type="cellIs" dxfId="1555" priority="716" operator="lessThan">
      <formula>0</formula>
    </cfRule>
    <cfRule type="cellIs" dxfId="1554" priority="717" operator="greaterThan">
      <formula>" -   "</formula>
    </cfRule>
  </conditionalFormatting>
  <conditionalFormatting sqref="O288:O290">
    <cfRule type="cellIs" dxfId="1553" priority="715" operator="greaterThan">
      <formula>0</formula>
    </cfRule>
  </conditionalFormatting>
  <conditionalFormatting sqref="O292:O293">
    <cfRule type="cellIs" dxfId="1552" priority="713" operator="lessThan">
      <formula>0</formula>
    </cfRule>
    <cfRule type="cellIs" dxfId="1551" priority="714" operator="greaterThan">
      <formula>" -   "</formula>
    </cfRule>
  </conditionalFormatting>
  <conditionalFormatting sqref="O292:O293">
    <cfRule type="cellIs" dxfId="1550" priority="711" operator="lessThan">
      <formula>0</formula>
    </cfRule>
    <cfRule type="cellIs" dxfId="1549" priority="712" operator="greaterThan">
      <formula>" -   "</formula>
    </cfRule>
  </conditionalFormatting>
  <conditionalFormatting sqref="O292:O293">
    <cfRule type="cellIs" dxfId="1548" priority="710" operator="greaterThan">
      <formula>0</formula>
    </cfRule>
  </conditionalFormatting>
  <conditionalFormatting sqref="O299:O300">
    <cfRule type="cellIs" dxfId="1547" priority="708" operator="lessThan">
      <formula>0</formula>
    </cfRule>
    <cfRule type="cellIs" dxfId="1546" priority="709" operator="greaterThan">
      <formula>" -   "</formula>
    </cfRule>
  </conditionalFormatting>
  <conditionalFormatting sqref="O299:O300">
    <cfRule type="cellIs" dxfId="1545" priority="706" operator="lessThan">
      <formula>0</formula>
    </cfRule>
    <cfRule type="cellIs" dxfId="1544" priority="707" operator="greaterThan">
      <formula>" -   "</formula>
    </cfRule>
  </conditionalFormatting>
  <conditionalFormatting sqref="O299:O300">
    <cfRule type="cellIs" dxfId="1543" priority="705" operator="greaterThan">
      <formula>0</formula>
    </cfRule>
  </conditionalFormatting>
  <conditionalFormatting sqref="O302:O303">
    <cfRule type="cellIs" dxfId="1542" priority="703" operator="lessThan">
      <formula>0</formula>
    </cfRule>
    <cfRule type="cellIs" dxfId="1541" priority="704" operator="greaterThan">
      <formula>" -   "</formula>
    </cfRule>
  </conditionalFormatting>
  <conditionalFormatting sqref="O302:O303">
    <cfRule type="cellIs" dxfId="1540" priority="701" operator="lessThan">
      <formula>0</formula>
    </cfRule>
    <cfRule type="cellIs" dxfId="1539" priority="702" operator="greaterThan">
      <formula>" -   "</formula>
    </cfRule>
  </conditionalFormatting>
  <conditionalFormatting sqref="O302:O303">
    <cfRule type="cellIs" dxfId="1538" priority="700" operator="greaterThan">
      <formula>0</formula>
    </cfRule>
  </conditionalFormatting>
  <conditionalFormatting sqref="O306:O307">
    <cfRule type="cellIs" dxfId="1537" priority="698" operator="lessThan">
      <formula>0</formula>
    </cfRule>
    <cfRule type="cellIs" dxfId="1536" priority="699" operator="greaterThan">
      <formula>" -   "</formula>
    </cfRule>
  </conditionalFormatting>
  <conditionalFormatting sqref="O306:O307">
    <cfRule type="cellIs" dxfId="1535" priority="696" operator="lessThan">
      <formula>0</formula>
    </cfRule>
    <cfRule type="cellIs" dxfId="1534" priority="697" operator="greaterThan">
      <formula>" -   "</formula>
    </cfRule>
  </conditionalFormatting>
  <conditionalFormatting sqref="O306:O307">
    <cfRule type="cellIs" dxfId="1533" priority="695" operator="greaterThan">
      <formula>0</formula>
    </cfRule>
  </conditionalFormatting>
  <conditionalFormatting sqref="O309:O310">
    <cfRule type="cellIs" dxfId="1532" priority="693" operator="lessThan">
      <formula>0</formula>
    </cfRule>
    <cfRule type="cellIs" dxfId="1531" priority="694" operator="greaterThan">
      <formula>" -   "</formula>
    </cfRule>
  </conditionalFormatting>
  <conditionalFormatting sqref="O309:O310">
    <cfRule type="cellIs" dxfId="1530" priority="691" operator="lessThan">
      <formula>0</formula>
    </cfRule>
    <cfRule type="cellIs" dxfId="1529" priority="692" operator="greaterThan">
      <formula>" -   "</formula>
    </cfRule>
  </conditionalFormatting>
  <conditionalFormatting sqref="O309:O310">
    <cfRule type="cellIs" dxfId="1528" priority="690" operator="greaterThan">
      <formula>0</formula>
    </cfRule>
  </conditionalFormatting>
  <conditionalFormatting sqref="O312:O313">
    <cfRule type="cellIs" dxfId="1527" priority="688" operator="lessThan">
      <formula>0</formula>
    </cfRule>
    <cfRule type="cellIs" dxfId="1526" priority="689" operator="greaterThan">
      <formula>" -   "</formula>
    </cfRule>
  </conditionalFormatting>
  <conditionalFormatting sqref="O312:O313">
    <cfRule type="cellIs" dxfId="1525" priority="686" operator="lessThan">
      <formula>0</formula>
    </cfRule>
    <cfRule type="cellIs" dxfId="1524" priority="687" operator="greaterThan">
      <formula>" -   "</formula>
    </cfRule>
  </conditionalFormatting>
  <conditionalFormatting sqref="O312:O313">
    <cfRule type="cellIs" dxfId="1523" priority="685" operator="greaterThan">
      <formula>0</formula>
    </cfRule>
  </conditionalFormatting>
  <conditionalFormatting sqref="O316:O317">
    <cfRule type="cellIs" dxfId="1522" priority="683" operator="lessThan">
      <formula>0</formula>
    </cfRule>
    <cfRule type="cellIs" dxfId="1521" priority="684" operator="greaterThan">
      <formula>" -   "</formula>
    </cfRule>
  </conditionalFormatting>
  <conditionalFormatting sqref="O316:O317">
    <cfRule type="cellIs" dxfId="1520" priority="681" operator="lessThan">
      <formula>0</formula>
    </cfRule>
    <cfRule type="cellIs" dxfId="1519" priority="682" operator="greaterThan">
      <formula>" -   "</formula>
    </cfRule>
  </conditionalFormatting>
  <conditionalFormatting sqref="O316:O317">
    <cfRule type="cellIs" dxfId="1518" priority="680" operator="greaterThan">
      <formula>0</formula>
    </cfRule>
  </conditionalFormatting>
  <conditionalFormatting sqref="O319:O322">
    <cfRule type="cellIs" dxfId="1517" priority="678" operator="lessThan">
      <formula>0</formula>
    </cfRule>
    <cfRule type="cellIs" dxfId="1516" priority="679" operator="greaterThan">
      <formula>" -   "</formula>
    </cfRule>
  </conditionalFormatting>
  <conditionalFormatting sqref="O319:O322">
    <cfRule type="cellIs" dxfId="1515" priority="676" operator="lessThan">
      <formula>0</formula>
    </cfRule>
    <cfRule type="cellIs" dxfId="1514" priority="677" operator="greaterThan">
      <formula>" -   "</formula>
    </cfRule>
  </conditionalFormatting>
  <conditionalFormatting sqref="O319:O322">
    <cfRule type="cellIs" dxfId="1513" priority="675" operator="greaterThan">
      <formula>0</formula>
    </cfRule>
  </conditionalFormatting>
  <conditionalFormatting sqref="O324:O327">
    <cfRule type="cellIs" dxfId="1512" priority="673" operator="lessThan">
      <formula>0</formula>
    </cfRule>
    <cfRule type="cellIs" dxfId="1511" priority="674" operator="greaterThan">
      <formula>" -   "</formula>
    </cfRule>
  </conditionalFormatting>
  <conditionalFormatting sqref="O324:O327">
    <cfRule type="cellIs" dxfId="1510" priority="671" operator="lessThan">
      <formula>0</formula>
    </cfRule>
    <cfRule type="cellIs" dxfId="1509" priority="672" operator="greaterThan">
      <formula>" -   "</formula>
    </cfRule>
  </conditionalFormatting>
  <conditionalFormatting sqref="O324:O327">
    <cfRule type="cellIs" dxfId="1508" priority="670" operator="greaterThan">
      <formula>0</formula>
    </cfRule>
  </conditionalFormatting>
  <conditionalFormatting sqref="O329:O331">
    <cfRule type="cellIs" dxfId="1507" priority="668" operator="lessThan">
      <formula>0</formula>
    </cfRule>
    <cfRule type="cellIs" dxfId="1506" priority="669" operator="greaterThan">
      <formula>" -   "</formula>
    </cfRule>
  </conditionalFormatting>
  <conditionalFormatting sqref="O329:O331">
    <cfRule type="cellIs" dxfId="1505" priority="666" operator="lessThan">
      <formula>0</formula>
    </cfRule>
    <cfRule type="cellIs" dxfId="1504" priority="667" operator="greaterThan">
      <formula>" -   "</formula>
    </cfRule>
  </conditionalFormatting>
  <conditionalFormatting sqref="O329:O331">
    <cfRule type="cellIs" dxfId="1503" priority="665" operator="greaterThan">
      <formula>0</formula>
    </cfRule>
  </conditionalFormatting>
  <conditionalFormatting sqref="O333:O340">
    <cfRule type="cellIs" dxfId="1502" priority="663" operator="lessThan">
      <formula>0</formula>
    </cfRule>
    <cfRule type="cellIs" dxfId="1501" priority="664" operator="greaterThan">
      <formula>" -   "</formula>
    </cfRule>
  </conditionalFormatting>
  <conditionalFormatting sqref="O333:O340">
    <cfRule type="cellIs" dxfId="1500" priority="661" operator="lessThan">
      <formula>0</formula>
    </cfRule>
    <cfRule type="cellIs" dxfId="1499" priority="662" operator="greaterThan">
      <formula>" -   "</formula>
    </cfRule>
  </conditionalFormatting>
  <conditionalFormatting sqref="O333:O340">
    <cfRule type="cellIs" dxfId="1498" priority="660" operator="greaterThan">
      <formula>0</formula>
    </cfRule>
  </conditionalFormatting>
  <conditionalFormatting sqref="O342:O344">
    <cfRule type="cellIs" dxfId="1497" priority="658" operator="lessThan">
      <formula>0</formula>
    </cfRule>
    <cfRule type="cellIs" dxfId="1496" priority="659" operator="greaterThan">
      <formula>" -   "</formula>
    </cfRule>
  </conditionalFormatting>
  <conditionalFormatting sqref="O342:O344">
    <cfRule type="cellIs" dxfId="1495" priority="656" operator="lessThan">
      <formula>0</formula>
    </cfRule>
    <cfRule type="cellIs" dxfId="1494" priority="657" operator="greaterThan">
      <formula>" -   "</formula>
    </cfRule>
  </conditionalFormatting>
  <conditionalFormatting sqref="O342:O344">
    <cfRule type="cellIs" dxfId="1493" priority="655" operator="greaterThan">
      <formula>0</formula>
    </cfRule>
  </conditionalFormatting>
  <conditionalFormatting sqref="O346:O347">
    <cfRule type="cellIs" dxfId="1492" priority="653" operator="lessThan">
      <formula>0</formula>
    </cfRule>
    <cfRule type="cellIs" dxfId="1491" priority="654" operator="greaterThan">
      <formula>" -   "</formula>
    </cfRule>
  </conditionalFormatting>
  <conditionalFormatting sqref="O346:O347">
    <cfRule type="cellIs" dxfId="1490" priority="651" operator="lessThan">
      <formula>0</formula>
    </cfRule>
    <cfRule type="cellIs" dxfId="1489" priority="652" operator="greaterThan">
      <formula>" -   "</formula>
    </cfRule>
  </conditionalFormatting>
  <conditionalFormatting sqref="O346:O347">
    <cfRule type="cellIs" dxfId="1488" priority="650" operator="greaterThan">
      <formula>0</formula>
    </cfRule>
  </conditionalFormatting>
  <conditionalFormatting sqref="O349">
    <cfRule type="cellIs" dxfId="1487" priority="648" operator="lessThan">
      <formula>0</formula>
    </cfRule>
    <cfRule type="cellIs" dxfId="1486" priority="649" operator="greaterThan">
      <formula>" -   "</formula>
    </cfRule>
  </conditionalFormatting>
  <conditionalFormatting sqref="O350">
    <cfRule type="cellIs" dxfId="1485" priority="646" operator="lessThan">
      <formula>0</formula>
    </cfRule>
    <cfRule type="cellIs" dxfId="1484" priority="647" operator="greaterThan">
      <formula>" -   "</formula>
    </cfRule>
  </conditionalFormatting>
  <conditionalFormatting sqref="O353:O355">
    <cfRule type="cellIs" dxfId="1483" priority="644" operator="lessThan">
      <formula>0</formula>
    </cfRule>
    <cfRule type="cellIs" dxfId="1482" priority="645" operator="greaterThan">
      <formula>" -   "</formula>
    </cfRule>
  </conditionalFormatting>
  <conditionalFormatting sqref="O353:O355">
    <cfRule type="cellIs" dxfId="1481" priority="642" operator="lessThan">
      <formula>0</formula>
    </cfRule>
    <cfRule type="cellIs" dxfId="1480" priority="643" operator="greaterThan">
      <formula>" -   "</formula>
    </cfRule>
  </conditionalFormatting>
  <conditionalFormatting sqref="O353:O355">
    <cfRule type="cellIs" dxfId="1479" priority="641" operator="greaterThan">
      <formula>0</formula>
    </cfRule>
  </conditionalFormatting>
  <conditionalFormatting sqref="O357:O359">
    <cfRule type="cellIs" dxfId="1478" priority="639" operator="lessThan">
      <formula>0</formula>
    </cfRule>
    <cfRule type="cellIs" dxfId="1477" priority="640" operator="greaterThan">
      <formula>" -   "</formula>
    </cfRule>
  </conditionalFormatting>
  <conditionalFormatting sqref="O357:O359">
    <cfRule type="cellIs" dxfId="1476" priority="637" operator="lessThan">
      <formula>0</formula>
    </cfRule>
    <cfRule type="cellIs" dxfId="1475" priority="638" operator="greaterThan">
      <formula>" -   "</formula>
    </cfRule>
  </conditionalFormatting>
  <conditionalFormatting sqref="O357:O359">
    <cfRule type="cellIs" dxfId="1474" priority="636" operator="greaterThan">
      <formula>0</formula>
    </cfRule>
  </conditionalFormatting>
  <conditionalFormatting sqref="O361:O371">
    <cfRule type="cellIs" dxfId="1473" priority="634" operator="lessThan">
      <formula>0</formula>
    </cfRule>
    <cfRule type="cellIs" dxfId="1472" priority="635" operator="greaterThan">
      <formula>" -   "</formula>
    </cfRule>
  </conditionalFormatting>
  <conditionalFormatting sqref="O361:O371">
    <cfRule type="cellIs" dxfId="1471" priority="632" operator="lessThan">
      <formula>0</formula>
    </cfRule>
    <cfRule type="cellIs" dxfId="1470" priority="633" operator="greaterThan">
      <formula>" -   "</formula>
    </cfRule>
  </conditionalFormatting>
  <conditionalFormatting sqref="O361:O371">
    <cfRule type="cellIs" dxfId="1469" priority="631" operator="greaterThan">
      <formula>0</formula>
    </cfRule>
  </conditionalFormatting>
  <conditionalFormatting sqref="O374:O381">
    <cfRule type="cellIs" dxfId="1468" priority="629" operator="lessThan">
      <formula>0</formula>
    </cfRule>
    <cfRule type="cellIs" dxfId="1467" priority="630" operator="greaterThan">
      <formula>" -   "</formula>
    </cfRule>
  </conditionalFormatting>
  <conditionalFormatting sqref="O374:O381">
    <cfRule type="cellIs" dxfId="1466" priority="627" operator="lessThan">
      <formula>0</formula>
    </cfRule>
    <cfRule type="cellIs" dxfId="1465" priority="628" operator="greaterThan">
      <formula>" -   "</formula>
    </cfRule>
  </conditionalFormatting>
  <conditionalFormatting sqref="O374:O381">
    <cfRule type="cellIs" dxfId="1464" priority="626" operator="greaterThan">
      <formula>0</formula>
    </cfRule>
  </conditionalFormatting>
  <conditionalFormatting sqref="O382">
    <cfRule type="cellIs" dxfId="1463" priority="624" operator="lessThan">
      <formula>0</formula>
    </cfRule>
    <cfRule type="cellIs" dxfId="1462" priority="625" operator="greaterThan">
      <formula>" -   "</formula>
    </cfRule>
  </conditionalFormatting>
  <conditionalFormatting sqref="O383">
    <cfRule type="cellIs" dxfId="1461" priority="622" operator="lessThan">
      <formula>0</formula>
    </cfRule>
    <cfRule type="cellIs" dxfId="1460" priority="623" operator="greaterThan">
      <formula>" -   "</formula>
    </cfRule>
  </conditionalFormatting>
  <conditionalFormatting sqref="M393:M394">
    <cfRule type="cellIs" dxfId="1459" priority="620" operator="lessThan">
      <formula>0</formula>
    </cfRule>
    <cfRule type="cellIs" dxfId="1458" priority="621" operator="greaterThan">
      <formula>" -   "</formula>
    </cfRule>
  </conditionalFormatting>
  <conditionalFormatting sqref="M393:M394">
    <cfRule type="cellIs" dxfId="1457" priority="618" operator="lessThan">
      <formula>0</formula>
    </cfRule>
    <cfRule type="cellIs" dxfId="1456" priority="619" operator="greaterThan">
      <formula>" -   "</formula>
    </cfRule>
  </conditionalFormatting>
  <conditionalFormatting sqref="M393:M394">
    <cfRule type="cellIs" dxfId="1455" priority="617" operator="greaterThan">
      <formula>0</formula>
    </cfRule>
  </conditionalFormatting>
  <conditionalFormatting sqref="O393">
    <cfRule type="cellIs" dxfId="1454" priority="615" operator="lessThan">
      <formula>0</formula>
    </cfRule>
    <cfRule type="cellIs" dxfId="1453" priority="616" operator="greaterThan">
      <formula>" -   "</formula>
    </cfRule>
  </conditionalFormatting>
  <conditionalFormatting sqref="O394">
    <cfRule type="cellIs" dxfId="1452" priority="613" operator="lessThan">
      <formula>0</formula>
    </cfRule>
    <cfRule type="cellIs" dxfId="1451" priority="614" operator="greaterThan">
      <formula>" -   "</formula>
    </cfRule>
  </conditionalFormatting>
  <conditionalFormatting sqref="M390:M391">
    <cfRule type="cellIs" dxfId="1450" priority="611" operator="lessThan">
      <formula>0</formula>
    </cfRule>
    <cfRule type="cellIs" dxfId="1449" priority="612" operator="greaterThan">
      <formula>" -   "</formula>
    </cfRule>
  </conditionalFormatting>
  <conditionalFormatting sqref="M390:M391">
    <cfRule type="cellIs" dxfId="1448" priority="609" operator="lessThan">
      <formula>0</formula>
    </cfRule>
    <cfRule type="cellIs" dxfId="1447" priority="610" operator="greaterThan">
      <formula>" -   "</formula>
    </cfRule>
  </conditionalFormatting>
  <conditionalFormatting sqref="M390:M391">
    <cfRule type="cellIs" dxfId="1446" priority="608" operator="greaterThan">
      <formula>0</formula>
    </cfRule>
  </conditionalFormatting>
  <conditionalFormatting sqref="O390">
    <cfRule type="cellIs" dxfId="1445" priority="606" operator="lessThan">
      <formula>0</formula>
    </cfRule>
    <cfRule type="cellIs" dxfId="1444" priority="607" operator="greaterThan">
      <formula>" -   "</formula>
    </cfRule>
  </conditionalFormatting>
  <conditionalFormatting sqref="O391">
    <cfRule type="cellIs" dxfId="1443" priority="604" operator="lessThan">
      <formula>0</formula>
    </cfRule>
    <cfRule type="cellIs" dxfId="1442" priority="605" operator="greaterThan">
      <formula>" -   "</formula>
    </cfRule>
  </conditionalFormatting>
  <conditionalFormatting sqref="M396:M400">
    <cfRule type="cellIs" dxfId="1441" priority="602" operator="lessThan">
      <formula>0</formula>
    </cfRule>
    <cfRule type="cellIs" dxfId="1440" priority="603" operator="greaterThan">
      <formula>" -   "</formula>
    </cfRule>
  </conditionalFormatting>
  <conditionalFormatting sqref="M396:M400">
    <cfRule type="cellIs" dxfId="1439" priority="600" operator="lessThan">
      <formula>0</formula>
    </cfRule>
    <cfRule type="cellIs" dxfId="1438" priority="601" operator="greaterThan">
      <formula>" -   "</formula>
    </cfRule>
  </conditionalFormatting>
  <conditionalFormatting sqref="M396:M400">
    <cfRule type="cellIs" dxfId="1437" priority="599" operator="greaterThan">
      <formula>0</formula>
    </cfRule>
  </conditionalFormatting>
  <conditionalFormatting sqref="O396">
    <cfRule type="cellIs" dxfId="1436" priority="597" operator="lessThan">
      <formula>0</formula>
    </cfRule>
    <cfRule type="cellIs" dxfId="1435" priority="598" operator="greaterThan">
      <formula>" -   "</formula>
    </cfRule>
  </conditionalFormatting>
  <conditionalFormatting sqref="O397">
    <cfRule type="cellIs" dxfId="1434" priority="595" operator="lessThan">
      <formula>0</formula>
    </cfRule>
    <cfRule type="cellIs" dxfId="1433" priority="596" operator="greaterThan">
      <formula>" -   "</formula>
    </cfRule>
  </conditionalFormatting>
  <conditionalFormatting sqref="O398">
    <cfRule type="cellIs" dxfId="1432" priority="593" operator="lessThan">
      <formula>0</formula>
    </cfRule>
    <cfRule type="cellIs" dxfId="1431" priority="594" operator="greaterThan">
      <formula>" -   "</formula>
    </cfRule>
  </conditionalFormatting>
  <conditionalFormatting sqref="O399">
    <cfRule type="cellIs" dxfId="1430" priority="591" operator="lessThan">
      <formula>0</formula>
    </cfRule>
    <cfRule type="cellIs" dxfId="1429" priority="592" operator="greaterThan">
      <formula>" -   "</formula>
    </cfRule>
  </conditionalFormatting>
  <conditionalFormatting sqref="O400">
    <cfRule type="cellIs" dxfId="1428" priority="589" operator="lessThan">
      <formula>0</formula>
    </cfRule>
    <cfRule type="cellIs" dxfId="1427" priority="590" operator="greaterThan">
      <formula>" -   "</formula>
    </cfRule>
  </conditionalFormatting>
  <conditionalFormatting sqref="M404:M405">
    <cfRule type="cellIs" dxfId="1426" priority="587" operator="lessThan">
      <formula>0</formula>
    </cfRule>
    <cfRule type="cellIs" dxfId="1425" priority="588" operator="greaterThan">
      <formula>" -   "</formula>
    </cfRule>
  </conditionalFormatting>
  <conditionalFormatting sqref="M404:M405">
    <cfRule type="cellIs" dxfId="1424" priority="585" operator="lessThan">
      <formula>0</formula>
    </cfRule>
    <cfRule type="cellIs" dxfId="1423" priority="586" operator="greaterThan">
      <formula>" -   "</formula>
    </cfRule>
  </conditionalFormatting>
  <conditionalFormatting sqref="M404:M405">
    <cfRule type="cellIs" dxfId="1422" priority="584" operator="greaterThan">
      <formula>0</formula>
    </cfRule>
  </conditionalFormatting>
  <conditionalFormatting sqref="O404">
    <cfRule type="cellIs" dxfId="1421" priority="582" operator="lessThan">
      <formula>0</formula>
    </cfRule>
    <cfRule type="cellIs" dxfId="1420" priority="583" operator="greaterThan">
      <formula>" -   "</formula>
    </cfRule>
  </conditionalFormatting>
  <conditionalFormatting sqref="O405">
    <cfRule type="cellIs" dxfId="1419" priority="580" operator="lessThan">
      <formula>0</formula>
    </cfRule>
    <cfRule type="cellIs" dxfId="1418" priority="581" operator="greaterThan">
      <formula>" -   "</formula>
    </cfRule>
  </conditionalFormatting>
  <conditionalFormatting sqref="M407:M415">
    <cfRule type="cellIs" dxfId="1417" priority="578" operator="lessThan">
      <formula>0</formula>
    </cfRule>
    <cfRule type="cellIs" dxfId="1416" priority="579" operator="greaterThan">
      <formula>" -   "</formula>
    </cfRule>
  </conditionalFormatting>
  <conditionalFormatting sqref="M407:M415">
    <cfRule type="cellIs" dxfId="1415" priority="576" operator="lessThan">
      <formula>0</formula>
    </cfRule>
    <cfRule type="cellIs" dxfId="1414" priority="577" operator="greaterThan">
      <formula>" -   "</formula>
    </cfRule>
  </conditionalFormatting>
  <conditionalFormatting sqref="M407:M415">
    <cfRule type="cellIs" dxfId="1413" priority="575" operator="greaterThan">
      <formula>0</formula>
    </cfRule>
  </conditionalFormatting>
  <conditionalFormatting sqref="O407">
    <cfRule type="cellIs" dxfId="1412" priority="573" operator="lessThan">
      <formula>0</formula>
    </cfRule>
    <cfRule type="cellIs" dxfId="1411" priority="574" operator="greaterThan">
      <formula>" -   "</formula>
    </cfRule>
  </conditionalFormatting>
  <conditionalFormatting sqref="O408">
    <cfRule type="cellIs" dxfId="1410" priority="571" operator="lessThan">
      <formula>0</formula>
    </cfRule>
    <cfRule type="cellIs" dxfId="1409" priority="572" operator="greaterThan">
      <formula>" -   "</formula>
    </cfRule>
  </conditionalFormatting>
  <conditionalFormatting sqref="O409:O415">
    <cfRule type="cellIs" dxfId="1408" priority="569" operator="lessThan">
      <formula>0</formula>
    </cfRule>
    <cfRule type="cellIs" dxfId="1407" priority="570" operator="greaterThan">
      <formula>" -   "</formula>
    </cfRule>
  </conditionalFormatting>
  <conditionalFormatting sqref="M417:M426">
    <cfRule type="cellIs" dxfId="1406" priority="567" operator="lessThan">
      <formula>0</formula>
    </cfRule>
    <cfRule type="cellIs" dxfId="1405" priority="568" operator="greaterThan">
      <formula>" -   "</formula>
    </cfRule>
  </conditionalFormatting>
  <conditionalFormatting sqref="M417:M426">
    <cfRule type="cellIs" dxfId="1404" priority="565" operator="lessThan">
      <formula>0</formula>
    </cfRule>
    <cfRule type="cellIs" dxfId="1403" priority="566" operator="greaterThan">
      <formula>" -   "</formula>
    </cfRule>
  </conditionalFormatting>
  <conditionalFormatting sqref="M417:M426">
    <cfRule type="cellIs" dxfId="1402" priority="564" operator="greaterThan">
      <formula>0</formula>
    </cfRule>
  </conditionalFormatting>
  <conditionalFormatting sqref="O417:O426">
    <cfRule type="cellIs" dxfId="1401" priority="562" operator="lessThan">
      <formula>0</formula>
    </cfRule>
    <cfRule type="cellIs" dxfId="1400" priority="563" operator="greaterThan">
      <formula>" -   "</formula>
    </cfRule>
  </conditionalFormatting>
  <conditionalFormatting sqref="M428">
    <cfRule type="cellIs" dxfId="1399" priority="560" operator="lessThan">
      <formula>0</formula>
    </cfRule>
    <cfRule type="cellIs" dxfId="1398" priority="561" operator="greaterThan">
      <formula>" -   "</formula>
    </cfRule>
  </conditionalFormatting>
  <conditionalFormatting sqref="M429">
    <cfRule type="cellIs" dxfId="1397" priority="558" operator="lessThan">
      <formula>0</formula>
    </cfRule>
    <cfRule type="cellIs" dxfId="1396" priority="559" operator="greaterThan">
      <formula>" -   "</formula>
    </cfRule>
  </conditionalFormatting>
  <conditionalFormatting sqref="M430">
    <cfRule type="cellIs" dxfId="1395" priority="556" operator="lessThan">
      <formula>0</formula>
    </cfRule>
    <cfRule type="cellIs" dxfId="1394" priority="557" operator="greaterThan">
      <formula>" -   "</formula>
    </cfRule>
  </conditionalFormatting>
  <conditionalFormatting sqref="M431">
    <cfRule type="cellIs" dxfId="1393" priority="554" operator="lessThan">
      <formula>0</formula>
    </cfRule>
    <cfRule type="cellIs" dxfId="1392" priority="555" operator="greaterThan">
      <formula>" -   "</formula>
    </cfRule>
  </conditionalFormatting>
  <conditionalFormatting sqref="M432">
    <cfRule type="cellIs" dxfId="1391" priority="552" operator="lessThan">
      <formula>0</formula>
    </cfRule>
    <cfRule type="cellIs" dxfId="1390" priority="553" operator="greaterThan">
      <formula>" -   "</formula>
    </cfRule>
  </conditionalFormatting>
  <conditionalFormatting sqref="M433">
    <cfRule type="cellIs" dxfId="1389" priority="550" operator="lessThan">
      <formula>0</formula>
    </cfRule>
    <cfRule type="cellIs" dxfId="1388" priority="551" operator="greaterThan">
      <formula>" -   "</formula>
    </cfRule>
  </conditionalFormatting>
  <conditionalFormatting sqref="M434">
    <cfRule type="cellIs" dxfId="1387" priority="548" operator="lessThan">
      <formula>0</formula>
    </cfRule>
    <cfRule type="cellIs" dxfId="1386" priority="549" operator="greaterThan">
      <formula>" -   "</formula>
    </cfRule>
  </conditionalFormatting>
  <conditionalFormatting sqref="M435">
    <cfRule type="cellIs" dxfId="1385" priority="546" operator="lessThan">
      <formula>0</formula>
    </cfRule>
    <cfRule type="cellIs" dxfId="1384" priority="547" operator="greaterThan">
      <formula>" -   "</formula>
    </cfRule>
  </conditionalFormatting>
  <conditionalFormatting sqref="O428:O435">
    <cfRule type="cellIs" dxfId="1383" priority="544" operator="lessThan">
      <formula>0</formula>
    </cfRule>
    <cfRule type="cellIs" dxfId="1382" priority="545" operator="greaterThan">
      <formula>" -   "</formula>
    </cfRule>
  </conditionalFormatting>
  <conditionalFormatting sqref="M437">
    <cfRule type="cellIs" dxfId="1381" priority="542" operator="lessThan">
      <formula>0</formula>
    </cfRule>
    <cfRule type="cellIs" dxfId="1380" priority="543" operator="greaterThan">
      <formula>" -   "</formula>
    </cfRule>
  </conditionalFormatting>
  <conditionalFormatting sqref="M438">
    <cfRule type="cellIs" dxfId="1379" priority="540" operator="lessThan">
      <formula>0</formula>
    </cfRule>
    <cfRule type="cellIs" dxfId="1378" priority="541" operator="greaterThan">
      <formula>" -   "</formula>
    </cfRule>
  </conditionalFormatting>
  <conditionalFormatting sqref="O437:O438">
    <cfRule type="cellIs" dxfId="1377" priority="538" operator="lessThan">
      <formula>0</formula>
    </cfRule>
    <cfRule type="cellIs" dxfId="1376" priority="539" operator="greaterThan">
      <formula>" -   "</formula>
    </cfRule>
  </conditionalFormatting>
  <conditionalFormatting sqref="M440">
    <cfRule type="cellIs" dxfId="1375" priority="536" operator="lessThan">
      <formula>0</formula>
    </cfRule>
    <cfRule type="cellIs" dxfId="1374" priority="537" operator="greaterThan">
      <formula>" -   "</formula>
    </cfRule>
  </conditionalFormatting>
  <conditionalFormatting sqref="M441">
    <cfRule type="cellIs" dxfId="1373" priority="534" operator="lessThan">
      <formula>0</formula>
    </cfRule>
    <cfRule type="cellIs" dxfId="1372" priority="535" operator="greaterThan">
      <formula>" -   "</formula>
    </cfRule>
  </conditionalFormatting>
  <conditionalFormatting sqref="M442">
    <cfRule type="cellIs" dxfId="1371" priority="532" operator="lessThan">
      <formula>0</formula>
    </cfRule>
    <cfRule type="cellIs" dxfId="1370" priority="533" operator="greaterThan">
      <formula>" -   "</formula>
    </cfRule>
  </conditionalFormatting>
  <conditionalFormatting sqref="O440:O442">
    <cfRule type="cellIs" dxfId="1369" priority="530" operator="lessThan">
      <formula>0</formula>
    </cfRule>
    <cfRule type="cellIs" dxfId="1368" priority="531" operator="greaterThan">
      <formula>" -   "</formula>
    </cfRule>
  </conditionalFormatting>
  <conditionalFormatting sqref="M444">
    <cfRule type="cellIs" dxfId="1367" priority="528" operator="lessThan">
      <formula>0</formula>
    </cfRule>
    <cfRule type="cellIs" dxfId="1366" priority="529" operator="greaterThan">
      <formula>" -   "</formula>
    </cfRule>
  </conditionalFormatting>
  <conditionalFormatting sqref="M446">
    <cfRule type="cellIs" dxfId="1365" priority="526" operator="lessThan">
      <formula>0</formula>
    </cfRule>
    <cfRule type="cellIs" dxfId="1364" priority="527" operator="greaterThan">
      <formula>" -   "</formula>
    </cfRule>
  </conditionalFormatting>
  <conditionalFormatting sqref="M447">
    <cfRule type="cellIs" dxfId="1363" priority="524" operator="lessThan">
      <formula>0</formula>
    </cfRule>
    <cfRule type="cellIs" dxfId="1362" priority="525" operator="greaterThan">
      <formula>" -   "</formula>
    </cfRule>
  </conditionalFormatting>
  <conditionalFormatting sqref="O444:O447">
    <cfRule type="cellIs" dxfId="1361" priority="522" operator="lessThan">
      <formula>0</formula>
    </cfRule>
    <cfRule type="cellIs" dxfId="1360" priority="523" operator="greaterThan">
      <formula>" -   "</formula>
    </cfRule>
  </conditionalFormatting>
  <conditionalFormatting sqref="M452">
    <cfRule type="cellIs" dxfId="1359" priority="520" operator="lessThan">
      <formula>0</formula>
    </cfRule>
    <cfRule type="cellIs" dxfId="1358" priority="521" operator="greaterThan">
      <formula>" -   "</formula>
    </cfRule>
  </conditionalFormatting>
  <conditionalFormatting sqref="M453">
    <cfRule type="cellIs" dxfId="1357" priority="518" operator="lessThan">
      <formula>0</formula>
    </cfRule>
    <cfRule type="cellIs" dxfId="1356" priority="519" operator="greaterThan">
      <formula>" -   "</formula>
    </cfRule>
  </conditionalFormatting>
  <conditionalFormatting sqref="O452:O453">
    <cfRule type="cellIs" dxfId="1355" priority="516" operator="lessThan">
      <formula>0</formula>
    </cfRule>
    <cfRule type="cellIs" dxfId="1354" priority="517" operator="greaterThan">
      <formula>" -   "</formula>
    </cfRule>
  </conditionalFormatting>
  <conditionalFormatting sqref="M455">
    <cfRule type="cellIs" dxfId="1353" priority="514" operator="lessThan">
      <formula>0</formula>
    </cfRule>
    <cfRule type="cellIs" dxfId="1352" priority="515" operator="greaterThan">
      <formula>" -   "</formula>
    </cfRule>
  </conditionalFormatting>
  <conditionalFormatting sqref="M456">
    <cfRule type="cellIs" dxfId="1351" priority="512" operator="lessThan">
      <formula>0</formula>
    </cfRule>
    <cfRule type="cellIs" dxfId="1350" priority="513" operator="greaterThan">
      <formula>" -   "</formula>
    </cfRule>
  </conditionalFormatting>
  <conditionalFormatting sqref="O455:O456">
    <cfRule type="cellIs" dxfId="1349" priority="510" operator="lessThan">
      <formula>0</formula>
    </cfRule>
    <cfRule type="cellIs" dxfId="1348" priority="511" operator="greaterThan">
      <formula>" -   "</formula>
    </cfRule>
  </conditionalFormatting>
  <conditionalFormatting sqref="M459">
    <cfRule type="cellIs" dxfId="1347" priority="508" operator="lessThan">
      <formula>0</formula>
    </cfRule>
    <cfRule type="cellIs" dxfId="1346" priority="509" operator="greaterThan">
      <formula>" -   "</formula>
    </cfRule>
  </conditionalFormatting>
  <conditionalFormatting sqref="M460">
    <cfRule type="cellIs" dxfId="1345" priority="506" operator="lessThan">
      <formula>0</formula>
    </cfRule>
    <cfRule type="cellIs" dxfId="1344" priority="507" operator="greaterThan">
      <formula>" -   "</formula>
    </cfRule>
  </conditionalFormatting>
  <conditionalFormatting sqref="O459:O460">
    <cfRule type="cellIs" dxfId="1343" priority="504" operator="lessThan">
      <formula>0</formula>
    </cfRule>
    <cfRule type="cellIs" dxfId="1342" priority="505" operator="greaterThan">
      <formula>" -   "</formula>
    </cfRule>
  </conditionalFormatting>
  <conditionalFormatting sqref="M462">
    <cfRule type="cellIs" dxfId="1341" priority="502" operator="lessThan">
      <formula>0</formula>
    </cfRule>
    <cfRule type="cellIs" dxfId="1340" priority="503" operator="greaterThan">
      <formula>" -   "</formula>
    </cfRule>
  </conditionalFormatting>
  <conditionalFormatting sqref="M463">
    <cfRule type="cellIs" dxfId="1339" priority="500" operator="lessThan">
      <formula>0</formula>
    </cfRule>
    <cfRule type="cellIs" dxfId="1338" priority="501" operator="greaterThan">
      <formula>" -   "</formula>
    </cfRule>
  </conditionalFormatting>
  <conditionalFormatting sqref="O462:O463">
    <cfRule type="cellIs" dxfId="1337" priority="498" operator="lessThan">
      <formula>0</formula>
    </cfRule>
    <cfRule type="cellIs" dxfId="1336" priority="499" operator="greaterThan">
      <formula>" -   "</formula>
    </cfRule>
  </conditionalFormatting>
  <conditionalFormatting sqref="M466">
    <cfRule type="cellIs" dxfId="1335" priority="496" operator="lessThan">
      <formula>0</formula>
    </cfRule>
    <cfRule type="cellIs" dxfId="1334" priority="497" operator="greaterThan">
      <formula>" -   "</formula>
    </cfRule>
  </conditionalFormatting>
  <conditionalFormatting sqref="M467">
    <cfRule type="cellIs" dxfId="1333" priority="494" operator="lessThan">
      <formula>0</formula>
    </cfRule>
    <cfRule type="cellIs" dxfId="1332" priority="495" operator="greaterThan">
      <formula>" -   "</formula>
    </cfRule>
  </conditionalFormatting>
  <conditionalFormatting sqref="O466:O467">
    <cfRule type="cellIs" dxfId="1331" priority="492" operator="lessThan">
      <formula>0</formula>
    </cfRule>
    <cfRule type="cellIs" dxfId="1330" priority="493" operator="greaterThan">
      <formula>" -   "</formula>
    </cfRule>
  </conditionalFormatting>
  <conditionalFormatting sqref="M469">
    <cfRule type="cellIs" dxfId="1329" priority="490" operator="lessThan">
      <formula>0</formula>
    </cfRule>
    <cfRule type="cellIs" dxfId="1328" priority="491" operator="greaterThan">
      <formula>" -   "</formula>
    </cfRule>
  </conditionalFormatting>
  <conditionalFormatting sqref="M470">
    <cfRule type="cellIs" dxfId="1327" priority="488" operator="lessThan">
      <formula>0</formula>
    </cfRule>
    <cfRule type="cellIs" dxfId="1326" priority="489" operator="greaterThan">
      <formula>" -   "</formula>
    </cfRule>
  </conditionalFormatting>
  <conditionalFormatting sqref="O469:O470">
    <cfRule type="cellIs" dxfId="1325" priority="486" operator="lessThan">
      <formula>0</formula>
    </cfRule>
    <cfRule type="cellIs" dxfId="1324" priority="487" operator="greaterThan">
      <formula>" -   "</formula>
    </cfRule>
  </conditionalFormatting>
  <conditionalFormatting sqref="M473">
    <cfRule type="cellIs" dxfId="1323" priority="484" operator="lessThan">
      <formula>0</formula>
    </cfRule>
    <cfRule type="cellIs" dxfId="1322" priority="485" operator="greaterThan">
      <formula>" -   "</formula>
    </cfRule>
  </conditionalFormatting>
  <conditionalFormatting sqref="M474">
    <cfRule type="cellIs" dxfId="1321" priority="482" operator="lessThan">
      <formula>0</formula>
    </cfRule>
    <cfRule type="cellIs" dxfId="1320" priority="483" operator="greaterThan">
      <formula>" -   "</formula>
    </cfRule>
  </conditionalFormatting>
  <conditionalFormatting sqref="O473:O474">
    <cfRule type="cellIs" dxfId="1319" priority="480" operator="lessThan">
      <formula>0</formula>
    </cfRule>
    <cfRule type="cellIs" dxfId="1318" priority="481" operator="greaterThan">
      <formula>" -   "</formula>
    </cfRule>
  </conditionalFormatting>
  <conditionalFormatting sqref="M476">
    <cfRule type="cellIs" dxfId="1317" priority="478" operator="lessThan">
      <formula>0</formula>
    </cfRule>
    <cfRule type="cellIs" dxfId="1316" priority="479" operator="greaterThan">
      <formula>" -   "</formula>
    </cfRule>
  </conditionalFormatting>
  <conditionalFormatting sqref="M477">
    <cfRule type="cellIs" dxfId="1315" priority="476" operator="lessThan">
      <formula>0</formula>
    </cfRule>
    <cfRule type="cellIs" dxfId="1314" priority="477" operator="greaterThan">
      <formula>" -   "</formula>
    </cfRule>
  </conditionalFormatting>
  <conditionalFormatting sqref="O476:O477">
    <cfRule type="cellIs" dxfId="1313" priority="474" operator="lessThan">
      <formula>0</formula>
    </cfRule>
    <cfRule type="cellIs" dxfId="1312" priority="475" operator="greaterThan">
      <formula>" -   "</formula>
    </cfRule>
  </conditionalFormatting>
  <conditionalFormatting sqref="M479:M482">
    <cfRule type="cellIs" dxfId="1311" priority="472" operator="lessThan">
      <formula>0</formula>
    </cfRule>
    <cfRule type="cellIs" dxfId="1310" priority="473" operator="greaterThan">
      <formula>" -   "</formula>
    </cfRule>
  </conditionalFormatting>
  <conditionalFormatting sqref="M479:M482">
    <cfRule type="cellIs" dxfId="1309" priority="470" operator="lessThan">
      <formula>0</formula>
    </cfRule>
    <cfRule type="cellIs" dxfId="1308" priority="471" operator="greaterThan">
      <formula>" -   "</formula>
    </cfRule>
  </conditionalFormatting>
  <conditionalFormatting sqref="M479:M482">
    <cfRule type="cellIs" dxfId="1307" priority="469" operator="greaterThan">
      <formula>0</formula>
    </cfRule>
  </conditionalFormatting>
  <conditionalFormatting sqref="O479:O482">
    <cfRule type="cellIs" dxfId="1306" priority="467" operator="lessThan">
      <formula>0</formula>
    </cfRule>
    <cfRule type="cellIs" dxfId="1305" priority="468" operator="greaterThan">
      <formula>" -   "</formula>
    </cfRule>
  </conditionalFormatting>
  <conditionalFormatting sqref="M484">
    <cfRule type="cellIs" dxfId="1304" priority="465" operator="lessThan">
      <formula>0</formula>
    </cfRule>
    <cfRule type="cellIs" dxfId="1303" priority="466" operator="greaterThan">
      <formula>" -   "</formula>
    </cfRule>
  </conditionalFormatting>
  <conditionalFormatting sqref="M484">
    <cfRule type="cellIs" dxfId="1302" priority="463" operator="lessThan">
      <formula>0</formula>
    </cfRule>
    <cfRule type="cellIs" dxfId="1301" priority="464" operator="greaterThan">
      <formula>" -   "</formula>
    </cfRule>
  </conditionalFormatting>
  <conditionalFormatting sqref="M484">
    <cfRule type="cellIs" dxfId="1300" priority="462" operator="greaterThan">
      <formula>0</formula>
    </cfRule>
  </conditionalFormatting>
  <conditionalFormatting sqref="O484">
    <cfRule type="cellIs" dxfId="1299" priority="460" operator="lessThan">
      <formula>0</formula>
    </cfRule>
    <cfRule type="cellIs" dxfId="1298" priority="461" operator="greaterThan">
      <formula>" -   "</formula>
    </cfRule>
  </conditionalFormatting>
  <conditionalFormatting sqref="O487">
    <cfRule type="cellIs" dxfId="1297" priority="458" operator="lessThan">
      <formula>0</formula>
    </cfRule>
    <cfRule type="cellIs" dxfId="1296" priority="459" operator="greaterThan">
      <formula>" -   "</formula>
    </cfRule>
  </conditionalFormatting>
  <conditionalFormatting sqref="O487">
    <cfRule type="cellIs" dxfId="1295" priority="456" operator="lessThan">
      <formula>0</formula>
    </cfRule>
    <cfRule type="cellIs" dxfId="1294" priority="457" operator="greaterThan">
      <formula>" -   "</formula>
    </cfRule>
  </conditionalFormatting>
  <conditionalFormatting sqref="O487">
    <cfRule type="cellIs" dxfId="1293" priority="455" operator="greaterThan">
      <formula>0</formula>
    </cfRule>
  </conditionalFormatting>
  <conditionalFormatting sqref="O488">
    <cfRule type="cellIs" dxfId="1292" priority="453" operator="lessThan">
      <formula>0</formula>
    </cfRule>
    <cfRule type="cellIs" dxfId="1291" priority="454" operator="greaterThan">
      <formula>" -   "</formula>
    </cfRule>
  </conditionalFormatting>
  <conditionalFormatting sqref="O488">
    <cfRule type="cellIs" dxfId="1290" priority="451" operator="lessThan">
      <formula>0</formula>
    </cfRule>
    <cfRule type="cellIs" dxfId="1289" priority="452" operator="greaterThan">
      <formula>" -   "</formula>
    </cfRule>
  </conditionalFormatting>
  <conditionalFormatting sqref="O488">
    <cfRule type="cellIs" dxfId="1288" priority="450" operator="greaterThan">
      <formula>0</formula>
    </cfRule>
  </conditionalFormatting>
  <conditionalFormatting sqref="O489">
    <cfRule type="cellIs" dxfId="1287" priority="448" operator="lessThan">
      <formula>0</formula>
    </cfRule>
    <cfRule type="cellIs" dxfId="1286" priority="449" operator="greaterThan">
      <formula>" -   "</formula>
    </cfRule>
  </conditionalFormatting>
  <conditionalFormatting sqref="O489">
    <cfRule type="cellIs" dxfId="1285" priority="446" operator="lessThan">
      <formula>0</formula>
    </cfRule>
    <cfRule type="cellIs" dxfId="1284" priority="447" operator="greaterThan">
      <formula>" -   "</formula>
    </cfRule>
  </conditionalFormatting>
  <conditionalFormatting sqref="O489">
    <cfRule type="cellIs" dxfId="1283" priority="445" operator="greaterThan">
      <formula>0</formula>
    </cfRule>
  </conditionalFormatting>
  <conditionalFormatting sqref="O490">
    <cfRule type="cellIs" dxfId="1282" priority="443" operator="lessThan">
      <formula>0</formula>
    </cfRule>
    <cfRule type="cellIs" dxfId="1281" priority="444" operator="greaterThan">
      <formula>" -   "</formula>
    </cfRule>
  </conditionalFormatting>
  <conditionalFormatting sqref="O490">
    <cfRule type="cellIs" dxfId="1280" priority="441" operator="lessThan">
      <formula>0</formula>
    </cfRule>
    <cfRule type="cellIs" dxfId="1279" priority="442" operator="greaterThan">
      <formula>" -   "</formula>
    </cfRule>
  </conditionalFormatting>
  <conditionalFormatting sqref="O490">
    <cfRule type="cellIs" dxfId="1278" priority="440" operator="greaterThan">
      <formula>0</formula>
    </cfRule>
  </conditionalFormatting>
  <conditionalFormatting sqref="O492">
    <cfRule type="cellIs" dxfId="1277" priority="438" operator="lessThan">
      <formula>0</formula>
    </cfRule>
    <cfRule type="cellIs" dxfId="1276" priority="439" operator="greaterThan">
      <formula>" -   "</formula>
    </cfRule>
  </conditionalFormatting>
  <conditionalFormatting sqref="O492">
    <cfRule type="cellIs" dxfId="1275" priority="436" operator="lessThan">
      <formula>0</formula>
    </cfRule>
    <cfRule type="cellIs" dxfId="1274" priority="437" operator="greaterThan">
      <formula>" -   "</formula>
    </cfRule>
  </conditionalFormatting>
  <conditionalFormatting sqref="O492">
    <cfRule type="cellIs" dxfId="1273" priority="435" operator="greaterThan">
      <formula>0</formula>
    </cfRule>
  </conditionalFormatting>
  <conditionalFormatting sqref="O493">
    <cfRule type="cellIs" dxfId="1272" priority="433" operator="lessThan">
      <formula>0</formula>
    </cfRule>
    <cfRule type="cellIs" dxfId="1271" priority="434" operator="greaterThan">
      <formula>" -   "</formula>
    </cfRule>
  </conditionalFormatting>
  <conditionalFormatting sqref="O493">
    <cfRule type="cellIs" dxfId="1270" priority="431" operator="lessThan">
      <formula>0</formula>
    </cfRule>
    <cfRule type="cellIs" dxfId="1269" priority="432" operator="greaterThan">
      <formula>" -   "</formula>
    </cfRule>
  </conditionalFormatting>
  <conditionalFormatting sqref="O493">
    <cfRule type="cellIs" dxfId="1268" priority="430" operator="greaterThan">
      <formula>0</formula>
    </cfRule>
  </conditionalFormatting>
  <conditionalFormatting sqref="O495">
    <cfRule type="cellIs" dxfId="1267" priority="428" operator="lessThan">
      <formula>0</formula>
    </cfRule>
    <cfRule type="cellIs" dxfId="1266" priority="429" operator="greaterThan">
      <formula>" -   "</formula>
    </cfRule>
  </conditionalFormatting>
  <conditionalFormatting sqref="O495">
    <cfRule type="cellIs" dxfId="1265" priority="426" operator="lessThan">
      <formula>0</formula>
    </cfRule>
    <cfRule type="cellIs" dxfId="1264" priority="427" operator="greaterThan">
      <formula>" -   "</formula>
    </cfRule>
  </conditionalFormatting>
  <conditionalFormatting sqref="O495">
    <cfRule type="cellIs" dxfId="1263" priority="425" operator="greaterThan">
      <formula>0</formula>
    </cfRule>
  </conditionalFormatting>
  <conditionalFormatting sqref="O496:O500">
    <cfRule type="cellIs" dxfId="1262" priority="423" operator="lessThan">
      <formula>0</formula>
    </cfRule>
    <cfRule type="cellIs" dxfId="1261" priority="424" operator="greaterThan">
      <formula>" -   "</formula>
    </cfRule>
  </conditionalFormatting>
  <conditionalFormatting sqref="O496:O501">
    <cfRule type="cellIs" dxfId="1260" priority="421" operator="lessThan">
      <formula>0</formula>
    </cfRule>
    <cfRule type="cellIs" dxfId="1259" priority="422" operator="greaterThan">
      <formula>" -   "</formula>
    </cfRule>
  </conditionalFormatting>
  <conditionalFormatting sqref="O496:O500">
    <cfRule type="cellIs" dxfId="1258" priority="420" operator="greaterThan">
      <formula>0</formula>
    </cfRule>
  </conditionalFormatting>
  <conditionalFormatting sqref="O501">
    <cfRule type="cellIs" dxfId="1257" priority="418" operator="lessThan">
      <formula>0</formula>
    </cfRule>
    <cfRule type="cellIs" dxfId="1256" priority="419" operator="greaterThan">
      <formula>" -   "</formula>
    </cfRule>
  </conditionalFormatting>
  <conditionalFormatting sqref="O501">
    <cfRule type="cellIs" dxfId="1255" priority="417" operator="greaterThan">
      <formula>0</formula>
    </cfRule>
  </conditionalFormatting>
  <conditionalFormatting sqref="K504:K516">
    <cfRule type="cellIs" dxfId="1254" priority="416" operator="greaterThan">
      <formula>0</formula>
    </cfRule>
  </conditionalFormatting>
  <conditionalFormatting sqref="K518">
    <cfRule type="cellIs" dxfId="1253" priority="414" operator="lessThan">
      <formula>0</formula>
    </cfRule>
    <cfRule type="cellIs" dxfId="1252" priority="415" operator="greaterThan">
      <formula>" -   "</formula>
    </cfRule>
  </conditionalFormatting>
  <conditionalFormatting sqref="K518">
    <cfRule type="cellIs" dxfId="1251" priority="413" operator="greaterThan">
      <formula>0</formula>
    </cfRule>
  </conditionalFormatting>
  <conditionalFormatting sqref="K519">
    <cfRule type="cellIs" dxfId="1250" priority="411" operator="lessThan">
      <formula>0</formula>
    </cfRule>
    <cfRule type="cellIs" dxfId="1249" priority="412" operator="greaterThan">
      <formula>" -   "</formula>
    </cfRule>
  </conditionalFormatting>
  <conditionalFormatting sqref="K519">
    <cfRule type="cellIs" dxfId="1248" priority="410" operator="greaterThan">
      <formula>0</formula>
    </cfRule>
  </conditionalFormatting>
  <conditionalFormatting sqref="K520">
    <cfRule type="cellIs" dxfId="1247" priority="408" operator="lessThan">
      <formula>0</formula>
    </cfRule>
    <cfRule type="cellIs" dxfId="1246" priority="409" operator="greaterThan">
      <formula>" -   "</formula>
    </cfRule>
  </conditionalFormatting>
  <conditionalFormatting sqref="K520">
    <cfRule type="cellIs" dxfId="1245" priority="407" operator="greaterThan">
      <formula>0</formula>
    </cfRule>
  </conditionalFormatting>
  <conditionalFormatting sqref="K521">
    <cfRule type="cellIs" dxfId="1244" priority="405" operator="lessThan">
      <formula>0</formula>
    </cfRule>
    <cfRule type="cellIs" dxfId="1243" priority="406" operator="greaterThan">
      <formula>" -   "</formula>
    </cfRule>
  </conditionalFormatting>
  <conditionalFormatting sqref="K521">
    <cfRule type="cellIs" dxfId="1242" priority="404" operator="greaterThan">
      <formula>0</formula>
    </cfRule>
  </conditionalFormatting>
  <conditionalFormatting sqref="K522">
    <cfRule type="cellIs" dxfId="1241" priority="402" operator="lessThan">
      <formula>0</formula>
    </cfRule>
    <cfRule type="cellIs" dxfId="1240" priority="403" operator="greaterThan">
      <formula>" -   "</formula>
    </cfRule>
  </conditionalFormatting>
  <conditionalFormatting sqref="K522">
    <cfRule type="cellIs" dxfId="1239" priority="401" operator="greaterThan">
      <formula>0</formula>
    </cfRule>
  </conditionalFormatting>
  <conditionalFormatting sqref="K523">
    <cfRule type="cellIs" dxfId="1238" priority="399" operator="lessThan">
      <formula>0</formula>
    </cfRule>
    <cfRule type="cellIs" dxfId="1237" priority="400" operator="greaterThan">
      <formula>" -   "</formula>
    </cfRule>
  </conditionalFormatting>
  <conditionalFormatting sqref="K523">
    <cfRule type="cellIs" dxfId="1236" priority="398" operator="greaterThan">
      <formula>0</formula>
    </cfRule>
  </conditionalFormatting>
  <conditionalFormatting sqref="K524">
    <cfRule type="cellIs" dxfId="1235" priority="396" operator="lessThan">
      <formula>0</formula>
    </cfRule>
    <cfRule type="cellIs" dxfId="1234" priority="397" operator="greaterThan">
      <formula>" -   "</formula>
    </cfRule>
  </conditionalFormatting>
  <conditionalFormatting sqref="K524">
    <cfRule type="cellIs" dxfId="1233" priority="395" operator="greaterThan">
      <formula>0</formula>
    </cfRule>
  </conditionalFormatting>
  <conditionalFormatting sqref="K525">
    <cfRule type="cellIs" dxfId="1232" priority="393" operator="lessThan">
      <formula>0</formula>
    </cfRule>
    <cfRule type="cellIs" dxfId="1231" priority="394" operator="greaterThan">
      <formula>" -   "</formula>
    </cfRule>
  </conditionalFormatting>
  <conditionalFormatting sqref="K525">
    <cfRule type="cellIs" dxfId="1230" priority="392" operator="greaterThan">
      <formula>0</formula>
    </cfRule>
  </conditionalFormatting>
  <conditionalFormatting sqref="M518">
    <cfRule type="cellIs" dxfId="1229" priority="390" operator="lessThan">
      <formula>0</formula>
    </cfRule>
    <cfRule type="cellIs" dxfId="1228" priority="391" operator="greaterThan">
      <formula>" -   "</formula>
    </cfRule>
  </conditionalFormatting>
  <conditionalFormatting sqref="M518">
    <cfRule type="cellIs" dxfId="1227" priority="389" operator="greaterThan">
      <formula>0</formula>
    </cfRule>
  </conditionalFormatting>
  <conditionalFormatting sqref="M519">
    <cfRule type="cellIs" dxfId="1226" priority="387" operator="lessThan">
      <formula>0</formula>
    </cfRule>
    <cfRule type="cellIs" dxfId="1225" priority="388" operator="greaterThan">
      <formula>" -   "</formula>
    </cfRule>
  </conditionalFormatting>
  <conditionalFormatting sqref="M519">
    <cfRule type="cellIs" dxfId="1224" priority="386" operator="greaterThan">
      <formula>0</formula>
    </cfRule>
  </conditionalFormatting>
  <conditionalFormatting sqref="M520">
    <cfRule type="cellIs" dxfId="1223" priority="384" operator="lessThan">
      <formula>0</formula>
    </cfRule>
    <cfRule type="cellIs" dxfId="1222" priority="385" operator="greaterThan">
      <formula>" -   "</formula>
    </cfRule>
  </conditionalFormatting>
  <conditionalFormatting sqref="M520">
    <cfRule type="cellIs" dxfId="1221" priority="383" operator="greaterThan">
      <formula>0</formula>
    </cfRule>
  </conditionalFormatting>
  <conditionalFormatting sqref="M521">
    <cfRule type="cellIs" dxfId="1220" priority="381" operator="lessThan">
      <formula>0</formula>
    </cfRule>
    <cfRule type="cellIs" dxfId="1219" priority="382" operator="greaterThan">
      <formula>" -   "</formula>
    </cfRule>
  </conditionalFormatting>
  <conditionalFormatting sqref="M521">
    <cfRule type="cellIs" dxfId="1218" priority="380" operator="greaterThan">
      <formula>0</formula>
    </cfRule>
  </conditionalFormatting>
  <conditionalFormatting sqref="M522">
    <cfRule type="cellIs" dxfId="1217" priority="378" operator="lessThan">
      <formula>0</formula>
    </cfRule>
    <cfRule type="cellIs" dxfId="1216" priority="379" operator="greaterThan">
      <formula>" -   "</formula>
    </cfRule>
  </conditionalFormatting>
  <conditionalFormatting sqref="M522">
    <cfRule type="cellIs" dxfId="1215" priority="377" operator="greaterThan">
      <formula>0</formula>
    </cfRule>
  </conditionalFormatting>
  <conditionalFormatting sqref="M523">
    <cfRule type="cellIs" dxfId="1214" priority="375" operator="lessThan">
      <formula>0</formula>
    </cfRule>
    <cfRule type="cellIs" dxfId="1213" priority="376" operator="greaterThan">
      <formula>" -   "</formula>
    </cfRule>
  </conditionalFormatting>
  <conditionalFormatting sqref="M523">
    <cfRule type="cellIs" dxfId="1212" priority="374" operator="greaterThan">
      <formula>0</formula>
    </cfRule>
  </conditionalFormatting>
  <conditionalFormatting sqref="M524">
    <cfRule type="cellIs" dxfId="1211" priority="372" operator="lessThan">
      <formula>0</formula>
    </cfRule>
    <cfRule type="cellIs" dxfId="1210" priority="373" operator="greaterThan">
      <formula>" -   "</formula>
    </cfRule>
  </conditionalFormatting>
  <conditionalFormatting sqref="M524">
    <cfRule type="cellIs" dxfId="1209" priority="371" operator="greaterThan">
      <formula>0</formula>
    </cfRule>
  </conditionalFormatting>
  <conditionalFormatting sqref="M525">
    <cfRule type="cellIs" dxfId="1208" priority="369" operator="lessThan">
      <formula>0</formula>
    </cfRule>
    <cfRule type="cellIs" dxfId="1207" priority="370" operator="greaterThan">
      <formula>" -   "</formula>
    </cfRule>
  </conditionalFormatting>
  <conditionalFormatting sqref="M525">
    <cfRule type="cellIs" dxfId="1206" priority="368" operator="greaterThan">
      <formula>0</formula>
    </cfRule>
  </conditionalFormatting>
  <conditionalFormatting sqref="M516">
    <cfRule type="cellIs" dxfId="1205" priority="366" operator="lessThan">
      <formula>0</formula>
    </cfRule>
    <cfRule type="cellIs" dxfId="1204" priority="367" operator="greaterThan">
      <formula>" -   "</formula>
    </cfRule>
  </conditionalFormatting>
  <conditionalFormatting sqref="M516">
    <cfRule type="cellIs" dxfId="1203" priority="365" operator="greaterThan">
      <formula>0</formula>
    </cfRule>
  </conditionalFormatting>
  <conditionalFormatting sqref="M506">
    <cfRule type="cellIs" dxfId="1202" priority="363" operator="lessThan">
      <formula>0</formula>
    </cfRule>
    <cfRule type="cellIs" dxfId="1201" priority="364" operator="greaterThan">
      <formula>" -   "</formula>
    </cfRule>
  </conditionalFormatting>
  <conditionalFormatting sqref="M506">
    <cfRule type="cellIs" dxfId="1200" priority="362" operator="greaterThan">
      <formula>0</formula>
    </cfRule>
  </conditionalFormatting>
  <conditionalFormatting sqref="O525">
    <cfRule type="cellIs" dxfId="1199" priority="360" operator="lessThan">
      <formula>0</formula>
    </cfRule>
    <cfRule type="cellIs" dxfId="1198" priority="361" operator="greaterThan">
      <formula>" -   "</formula>
    </cfRule>
  </conditionalFormatting>
  <conditionalFormatting sqref="O524">
    <cfRule type="cellIs" dxfId="1197" priority="358" operator="lessThan">
      <formula>0</formula>
    </cfRule>
    <cfRule type="cellIs" dxfId="1196" priority="359" operator="greaterThan">
      <formula>" -   "</formula>
    </cfRule>
  </conditionalFormatting>
  <conditionalFormatting sqref="O523">
    <cfRule type="cellIs" dxfId="1195" priority="356" operator="lessThan">
      <formula>0</formula>
    </cfRule>
    <cfRule type="cellIs" dxfId="1194" priority="357" operator="greaterThan">
      <formula>" -   "</formula>
    </cfRule>
  </conditionalFormatting>
  <conditionalFormatting sqref="O522">
    <cfRule type="cellIs" dxfId="1193" priority="354" operator="lessThan">
      <formula>0</formula>
    </cfRule>
    <cfRule type="cellIs" dxfId="1192" priority="355" operator="greaterThan">
      <formula>" -   "</formula>
    </cfRule>
  </conditionalFormatting>
  <conditionalFormatting sqref="O521">
    <cfRule type="cellIs" dxfId="1191" priority="352" operator="lessThan">
      <formula>0</formula>
    </cfRule>
    <cfRule type="cellIs" dxfId="1190" priority="353" operator="greaterThan">
      <formula>" -   "</formula>
    </cfRule>
  </conditionalFormatting>
  <conditionalFormatting sqref="O519">
    <cfRule type="cellIs" dxfId="1189" priority="350" operator="lessThan">
      <formula>0</formula>
    </cfRule>
    <cfRule type="cellIs" dxfId="1188" priority="351" operator="greaterThan">
      <formula>" -   "</formula>
    </cfRule>
  </conditionalFormatting>
  <conditionalFormatting sqref="O520">
    <cfRule type="cellIs" dxfId="1187" priority="348" operator="lessThan">
      <formula>0</formula>
    </cfRule>
    <cfRule type="cellIs" dxfId="1186" priority="349" operator="greaterThan">
      <formula>" -   "</formula>
    </cfRule>
  </conditionalFormatting>
  <conditionalFormatting sqref="O518">
    <cfRule type="cellIs" dxfId="1185" priority="346" operator="lessThan">
      <formula>0</formula>
    </cfRule>
    <cfRule type="cellIs" dxfId="1184" priority="347" operator="greaterThan">
      <formula>" -   "</formula>
    </cfRule>
  </conditionalFormatting>
  <conditionalFormatting sqref="O516">
    <cfRule type="cellIs" dxfId="1183" priority="344" operator="lessThan">
      <formula>0</formula>
    </cfRule>
    <cfRule type="cellIs" dxfId="1182" priority="345" operator="greaterThan">
      <formula>" -   "</formula>
    </cfRule>
  </conditionalFormatting>
  <conditionalFormatting sqref="O510">
    <cfRule type="cellIs" dxfId="1181" priority="342" operator="lessThan">
      <formula>0</formula>
    </cfRule>
    <cfRule type="cellIs" dxfId="1180" priority="343" operator="greaterThan">
      <formula>" -   "</formula>
    </cfRule>
  </conditionalFormatting>
  <conditionalFormatting sqref="O509">
    <cfRule type="cellIs" dxfId="1179" priority="340" operator="lessThan">
      <formula>0</formula>
    </cfRule>
    <cfRule type="cellIs" dxfId="1178" priority="341" operator="greaterThan">
      <formula>" -   "</formula>
    </cfRule>
  </conditionalFormatting>
  <conditionalFormatting sqref="O506">
    <cfRule type="cellIs" dxfId="1177" priority="338" operator="lessThan">
      <formula>0</formula>
    </cfRule>
    <cfRule type="cellIs" dxfId="1176" priority="339" operator="greaterThan">
      <formula>" -   "</formula>
    </cfRule>
  </conditionalFormatting>
  <conditionalFormatting sqref="O505">
    <cfRule type="cellIs" dxfId="1175" priority="336" operator="lessThan">
      <formula>0</formula>
    </cfRule>
    <cfRule type="cellIs" dxfId="1174" priority="337" operator="greaterThan">
      <formula>" -   "</formula>
    </cfRule>
  </conditionalFormatting>
  <conditionalFormatting sqref="K528">
    <cfRule type="cellIs" dxfId="1173" priority="334" operator="lessThan">
      <formula>0</formula>
    </cfRule>
    <cfRule type="cellIs" dxfId="1172" priority="335" operator="greaterThan">
      <formula>" -   "</formula>
    </cfRule>
  </conditionalFormatting>
  <conditionalFormatting sqref="K528">
    <cfRule type="cellIs" dxfId="1171" priority="333" operator="greaterThan">
      <formula>0</formula>
    </cfRule>
  </conditionalFormatting>
  <conditionalFormatting sqref="K529">
    <cfRule type="cellIs" dxfId="1170" priority="331" operator="lessThan">
      <formula>0</formula>
    </cfRule>
    <cfRule type="cellIs" dxfId="1169" priority="332" operator="greaterThan">
      <formula>" -   "</formula>
    </cfRule>
  </conditionalFormatting>
  <conditionalFormatting sqref="K529">
    <cfRule type="cellIs" dxfId="1168" priority="330" operator="greaterThan">
      <formula>0</formula>
    </cfRule>
  </conditionalFormatting>
  <conditionalFormatting sqref="K530">
    <cfRule type="cellIs" dxfId="1167" priority="328" operator="lessThan">
      <formula>0</formula>
    </cfRule>
    <cfRule type="cellIs" dxfId="1166" priority="329" operator="greaterThan">
      <formula>" -   "</formula>
    </cfRule>
  </conditionalFormatting>
  <conditionalFormatting sqref="K530">
    <cfRule type="cellIs" dxfId="1165" priority="327" operator="greaterThan">
      <formula>0</formula>
    </cfRule>
  </conditionalFormatting>
  <conditionalFormatting sqref="K531">
    <cfRule type="cellIs" dxfId="1164" priority="325" operator="lessThan">
      <formula>0</formula>
    </cfRule>
    <cfRule type="cellIs" dxfId="1163" priority="326" operator="greaterThan">
      <formula>" -   "</formula>
    </cfRule>
  </conditionalFormatting>
  <conditionalFormatting sqref="K531">
    <cfRule type="cellIs" dxfId="1162" priority="324" operator="greaterThan">
      <formula>0</formula>
    </cfRule>
  </conditionalFormatting>
  <conditionalFormatting sqref="M528">
    <cfRule type="cellIs" dxfId="1161" priority="322" operator="lessThan">
      <formula>0</formula>
    </cfRule>
    <cfRule type="cellIs" dxfId="1160" priority="323" operator="greaterThan">
      <formula>" -   "</formula>
    </cfRule>
  </conditionalFormatting>
  <conditionalFormatting sqref="M528">
    <cfRule type="cellIs" dxfId="1159" priority="321" operator="greaterThan">
      <formula>0</formula>
    </cfRule>
  </conditionalFormatting>
  <conditionalFormatting sqref="M529">
    <cfRule type="cellIs" dxfId="1158" priority="319" operator="lessThan">
      <formula>0</formula>
    </cfRule>
    <cfRule type="cellIs" dxfId="1157" priority="320" operator="greaterThan">
      <formula>" -   "</formula>
    </cfRule>
  </conditionalFormatting>
  <conditionalFormatting sqref="M529">
    <cfRule type="cellIs" dxfId="1156" priority="318" operator="greaterThan">
      <formula>0</formula>
    </cfRule>
  </conditionalFormatting>
  <conditionalFormatting sqref="M530">
    <cfRule type="cellIs" dxfId="1155" priority="316" operator="lessThan">
      <formula>0</formula>
    </cfRule>
    <cfRule type="cellIs" dxfId="1154" priority="317" operator="greaterThan">
      <formula>" -   "</formula>
    </cfRule>
  </conditionalFormatting>
  <conditionalFormatting sqref="M530">
    <cfRule type="cellIs" dxfId="1153" priority="315" operator="greaterThan">
      <formula>0</formula>
    </cfRule>
  </conditionalFormatting>
  <conditionalFormatting sqref="M531">
    <cfRule type="cellIs" dxfId="1152" priority="313" operator="lessThan">
      <formula>0</formula>
    </cfRule>
    <cfRule type="cellIs" dxfId="1151" priority="314" operator="greaterThan">
      <formula>" -   "</formula>
    </cfRule>
  </conditionalFormatting>
  <conditionalFormatting sqref="M531">
    <cfRule type="cellIs" dxfId="1150" priority="312" operator="greaterThan">
      <formula>0</formula>
    </cfRule>
  </conditionalFormatting>
  <conditionalFormatting sqref="O528">
    <cfRule type="cellIs" dxfId="1149" priority="310" operator="lessThan">
      <formula>0</formula>
    </cfRule>
    <cfRule type="cellIs" dxfId="1148" priority="311" operator="greaterThan">
      <formula>" -   "</formula>
    </cfRule>
  </conditionalFormatting>
  <conditionalFormatting sqref="O529">
    <cfRule type="cellIs" dxfId="1147" priority="308" operator="lessThan">
      <formula>0</formula>
    </cfRule>
    <cfRule type="cellIs" dxfId="1146" priority="309" operator="greaterThan">
      <formula>" -   "</formula>
    </cfRule>
  </conditionalFormatting>
  <conditionalFormatting sqref="O530">
    <cfRule type="cellIs" dxfId="1145" priority="306" operator="lessThan">
      <formula>0</formula>
    </cfRule>
    <cfRule type="cellIs" dxfId="1144" priority="307" operator="greaterThan">
      <formula>" -   "</formula>
    </cfRule>
  </conditionalFormatting>
  <conditionalFormatting sqref="O531">
    <cfRule type="cellIs" dxfId="1143" priority="304" operator="lessThan">
      <formula>0</formula>
    </cfRule>
    <cfRule type="cellIs" dxfId="1142" priority="305" operator="greaterThan">
      <formula>" -   "</formula>
    </cfRule>
  </conditionalFormatting>
  <conditionalFormatting sqref="K533">
    <cfRule type="cellIs" dxfId="1141" priority="302" operator="lessThan">
      <formula>0</formula>
    </cfRule>
    <cfRule type="cellIs" dxfId="1140" priority="303" operator="greaterThan">
      <formula>" -   "</formula>
    </cfRule>
  </conditionalFormatting>
  <conditionalFormatting sqref="K533">
    <cfRule type="cellIs" dxfId="1139" priority="301" operator="greaterThan">
      <formula>0</formula>
    </cfRule>
  </conditionalFormatting>
  <conditionalFormatting sqref="K534">
    <cfRule type="cellIs" dxfId="1138" priority="299" operator="lessThan">
      <formula>0</formula>
    </cfRule>
    <cfRule type="cellIs" dxfId="1137" priority="300" operator="greaterThan">
      <formula>" -   "</formula>
    </cfRule>
  </conditionalFormatting>
  <conditionalFormatting sqref="K534">
    <cfRule type="cellIs" dxfId="1136" priority="298" operator="greaterThan">
      <formula>0</formula>
    </cfRule>
  </conditionalFormatting>
  <conditionalFormatting sqref="K535">
    <cfRule type="cellIs" dxfId="1135" priority="296" operator="lessThan">
      <formula>0</formula>
    </cfRule>
    <cfRule type="cellIs" dxfId="1134" priority="297" operator="greaterThan">
      <formula>" -   "</formula>
    </cfRule>
  </conditionalFormatting>
  <conditionalFormatting sqref="K535">
    <cfRule type="cellIs" dxfId="1133" priority="295" operator="greaterThan">
      <formula>0</formula>
    </cfRule>
  </conditionalFormatting>
  <conditionalFormatting sqref="K536">
    <cfRule type="cellIs" dxfId="1132" priority="293" operator="lessThan">
      <formula>0</formula>
    </cfRule>
    <cfRule type="cellIs" dxfId="1131" priority="294" operator="greaterThan">
      <formula>" -   "</formula>
    </cfRule>
  </conditionalFormatting>
  <conditionalFormatting sqref="K536">
    <cfRule type="cellIs" dxfId="1130" priority="292" operator="greaterThan">
      <formula>0</formula>
    </cfRule>
  </conditionalFormatting>
  <conditionalFormatting sqref="K537">
    <cfRule type="cellIs" dxfId="1129" priority="290" operator="lessThan">
      <formula>0</formula>
    </cfRule>
    <cfRule type="cellIs" dxfId="1128" priority="291" operator="greaterThan">
      <formula>" -   "</formula>
    </cfRule>
  </conditionalFormatting>
  <conditionalFormatting sqref="K537">
    <cfRule type="cellIs" dxfId="1127" priority="289" operator="greaterThan">
      <formula>0</formula>
    </cfRule>
  </conditionalFormatting>
  <conditionalFormatting sqref="K538">
    <cfRule type="cellIs" dxfId="1126" priority="287" operator="lessThan">
      <formula>0</formula>
    </cfRule>
    <cfRule type="cellIs" dxfId="1125" priority="288" operator="greaterThan">
      <formula>" -   "</formula>
    </cfRule>
  </conditionalFormatting>
  <conditionalFormatting sqref="K538">
    <cfRule type="cellIs" dxfId="1124" priority="286" operator="greaterThan">
      <formula>0</formula>
    </cfRule>
  </conditionalFormatting>
  <conditionalFormatting sqref="M533:M538">
    <cfRule type="cellIs" dxfId="1123" priority="284" operator="lessThan">
      <formula>0</formula>
    </cfRule>
    <cfRule type="cellIs" dxfId="1122" priority="285" operator="greaterThan">
      <formula>" -   "</formula>
    </cfRule>
  </conditionalFormatting>
  <conditionalFormatting sqref="M533:M538">
    <cfRule type="cellIs" dxfId="1121" priority="283" operator="greaterThan">
      <formula>0</formula>
    </cfRule>
  </conditionalFormatting>
  <conditionalFormatting sqref="O533">
    <cfRule type="cellIs" dxfId="1120" priority="281" operator="lessThan">
      <formula>0</formula>
    </cfRule>
    <cfRule type="cellIs" dxfId="1119" priority="282" operator="greaterThan">
      <formula>" -   "</formula>
    </cfRule>
  </conditionalFormatting>
  <conditionalFormatting sqref="O534">
    <cfRule type="cellIs" dxfId="1118" priority="279" operator="lessThan">
      <formula>0</formula>
    </cfRule>
    <cfRule type="cellIs" dxfId="1117" priority="280" operator="greaterThan">
      <formula>" -   "</formula>
    </cfRule>
  </conditionalFormatting>
  <conditionalFormatting sqref="O535">
    <cfRule type="cellIs" dxfId="1116" priority="277" operator="lessThan">
      <formula>0</formula>
    </cfRule>
    <cfRule type="cellIs" dxfId="1115" priority="278" operator="greaterThan">
      <formula>" -   "</formula>
    </cfRule>
  </conditionalFormatting>
  <conditionalFormatting sqref="O536">
    <cfRule type="cellIs" dxfId="1114" priority="275" operator="lessThan">
      <formula>0</formula>
    </cfRule>
    <cfRule type="cellIs" dxfId="1113" priority="276" operator="greaterThan">
      <formula>" -   "</formula>
    </cfRule>
  </conditionalFormatting>
  <conditionalFormatting sqref="O537">
    <cfRule type="cellIs" dxfId="1112" priority="273" operator="lessThan">
      <formula>0</formula>
    </cfRule>
    <cfRule type="cellIs" dxfId="1111" priority="274" operator="greaterThan">
      <formula>" -   "</formula>
    </cfRule>
  </conditionalFormatting>
  <conditionalFormatting sqref="O538">
    <cfRule type="cellIs" dxfId="1110" priority="271" operator="lessThan">
      <formula>0</formula>
    </cfRule>
    <cfRule type="cellIs" dxfId="1109" priority="272" operator="greaterThan">
      <formula>" -   "</formula>
    </cfRule>
  </conditionalFormatting>
  <conditionalFormatting sqref="K540:K541">
    <cfRule type="cellIs" dxfId="1108" priority="269" operator="lessThan">
      <formula>0</formula>
    </cfRule>
    <cfRule type="cellIs" dxfId="1107" priority="270" operator="greaterThan">
      <formula>" -   "</formula>
    </cfRule>
  </conditionalFormatting>
  <conditionalFormatting sqref="K540:K541">
    <cfRule type="cellIs" dxfId="1106" priority="268" operator="greaterThan">
      <formula>0</formula>
    </cfRule>
  </conditionalFormatting>
  <conditionalFormatting sqref="M540:M541">
    <cfRule type="cellIs" dxfId="1105" priority="266" operator="lessThan">
      <formula>0</formula>
    </cfRule>
    <cfRule type="cellIs" dxfId="1104" priority="267" operator="greaterThan">
      <formula>" -   "</formula>
    </cfRule>
  </conditionalFormatting>
  <conditionalFormatting sqref="M540:M541">
    <cfRule type="cellIs" dxfId="1103" priority="265" operator="greaterThan">
      <formula>0</formula>
    </cfRule>
  </conditionalFormatting>
  <conditionalFormatting sqref="O540">
    <cfRule type="cellIs" dxfId="1102" priority="263" operator="lessThan">
      <formula>0</formula>
    </cfRule>
    <cfRule type="cellIs" dxfId="1101" priority="264" operator="greaterThan">
      <formula>" -   "</formula>
    </cfRule>
  </conditionalFormatting>
  <conditionalFormatting sqref="O541">
    <cfRule type="cellIs" dxfId="1100" priority="261" operator="lessThan">
      <formula>0</formula>
    </cfRule>
    <cfRule type="cellIs" dxfId="1099" priority="262" operator="greaterThan">
      <formula>" -   "</formula>
    </cfRule>
  </conditionalFormatting>
  <conditionalFormatting sqref="K543:K546">
    <cfRule type="cellIs" dxfId="1098" priority="259" operator="lessThan">
      <formula>0</formula>
    </cfRule>
    <cfRule type="cellIs" dxfId="1097" priority="260" operator="greaterThan">
      <formula>" -   "</formula>
    </cfRule>
  </conditionalFormatting>
  <conditionalFormatting sqref="K543:K546">
    <cfRule type="cellIs" dxfId="1096" priority="258" operator="greaterThan">
      <formula>0</formula>
    </cfRule>
  </conditionalFormatting>
  <conditionalFormatting sqref="M543:M546">
    <cfRule type="cellIs" dxfId="1095" priority="256" operator="lessThan">
      <formula>0</formula>
    </cfRule>
    <cfRule type="cellIs" dxfId="1094" priority="257" operator="greaterThan">
      <formula>" -   "</formula>
    </cfRule>
  </conditionalFormatting>
  <conditionalFormatting sqref="M543:M546">
    <cfRule type="cellIs" dxfId="1093" priority="255" operator="greaterThan">
      <formula>0</formula>
    </cfRule>
  </conditionalFormatting>
  <conditionalFormatting sqref="O543">
    <cfRule type="cellIs" dxfId="1092" priority="253" operator="lessThan">
      <formula>0</formula>
    </cfRule>
    <cfRule type="cellIs" dxfId="1091" priority="254" operator="greaterThan">
      <formula>" -   "</formula>
    </cfRule>
  </conditionalFormatting>
  <conditionalFormatting sqref="O544">
    <cfRule type="cellIs" dxfId="1090" priority="251" operator="lessThan">
      <formula>0</formula>
    </cfRule>
    <cfRule type="cellIs" dxfId="1089" priority="252" operator="greaterThan">
      <formula>" -   "</formula>
    </cfRule>
  </conditionalFormatting>
  <conditionalFormatting sqref="O545">
    <cfRule type="cellIs" dxfId="1088" priority="249" operator="lessThan">
      <formula>0</formula>
    </cfRule>
    <cfRule type="cellIs" dxfId="1087" priority="250" operator="greaterThan">
      <formula>" -   "</formula>
    </cfRule>
  </conditionalFormatting>
  <conditionalFormatting sqref="O546">
    <cfRule type="cellIs" dxfId="1086" priority="247" operator="lessThan">
      <formula>0</formula>
    </cfRule>
    <cfRule type="cellIs" dxfId="1085" priority="248" operator="greaterThan">
      <formula>" -   "</formula>
    </cfRule>
  </conditionalFormatting>
  <conditionalFormatting sqref="M548:M557">
    <cfRule type="cellIs" dxfId="1084" priority="245" operator="lessThan">
      <formula>0</formula>
    </cfRule>
    <cfRule type="cellIs" dxfId="1083" priority="246" operator="greaterThan">
      <formula>" -   "</formula>
    </cfRule>
  </conditionalFormatting>
  <conditionalFormatting sqref="M548:M557">
    <cfRule type="cellIs" dxfId="1082" priority="244" operator="greaterThan">
      <formula>0</formula>
    </cfRule>
  </conditionalFormatting>
  <conditionalFormatting sqref="O548">
    <cfRule type="cellIs" dxfId="1081" priority="242" operator="lessThan">
      <formula>0</formula>
    </cfRule>
    <cfRule type="cellIs" dxfId="1080" priority="243" operator="greaterThan">
      <formula>" -   "</formula>
    </cfRule>
  </conditionalFormatting>
  <conditionalFormatting sqref="O549">
    <cfRule type="cellIs" dxfId="1079" priority="240" operator="lessThan">
      <formula>0</formula>
    </cfRule>
    <cfRule type="cellIs" dxfId="1078" priority="241" operator="greaterThan">
      <formula>" -   "</formula>
    </cfRule>
  </conditionalFormatting>
  <conditionalFormatting sqref="O550">
    <cfRule type="cellIs" dxfId="1077" priority="238" operator="lessThan">
      <formula>0</formula>
    </cfRule>
    <cfRule type="cellIs" dxfId="1076" priority="239" operator="greaterThan">
      <formula>" -   "</formula>
    </cfRule>
  </conditionalFormatting>
  <conditionalFormatting sqref="O551">
    <cfRule type="cellIs" dxfId="1075" priority="236" operator="lessThan">
      <formula>0</formula>
    </cfRule>
    <cfRule type="cellIs" dxfId="1074" priority="237" operator="greaterThan">
      <formula>" -   "</formula>
    </cfRule>
  </conditionalFormatting>
  <conditionalFormatting sqref="O552">
    <cfRule type="cellIs" dxfId="1073" priority="234" operator="lessThan">
      <formula>0</formula>
    </cfRule>
    <cfRule type="cellIs" dxfId="1072" priority="235" operator="greaterThan">
      <formula>" -   "</formula>
    </cfRule>
  </conditionalFormatting>
  <conditionalFormatting sqref="O553">
    <cfRule type="cellIs" dxfId="1071" priority="232" operator="lessThan">
      <formula>0</formula>
    </cfRule>
    <cfRule type="cellIs" dxfId="1070" priority="233" operator="greaterThan">
      <formula>" -   "</formula>
    </cfRule>
  </conditionalFormatting>
  <conditionalFormatting sqref="O554">
    <cfRule type="cellIs" dxfId="1069" priority="230" operator="lessThan">
      <formula>0</formula>
    </cfRule>
    <cfRule type="cellIs" dxfId="1068" priority="231" operator="greaterThan">
      <formula>" -   "</formula>
    </cfRule>
  </conditionalFormatting>
  <conditionalFormatting sqref="O555">
    <cfRule type="cellIs" dxfId="1067" priority="228" operator="lessThan">
      <formula>0</formula>
    </cfRule>
    <cfRule type="cellIs" dxfId="1066" priority="229" operator="greaterThan">
      <formula>" -   "</formula>
    </cfRule>
  </conditionalFormatting>
  <conditionalFormatting sqref="O556">
    <cfRule type="cellIs" dxfId="1065" priority="226" operator="lessThan">
      <formula>0</formula>
    </cfRule>
    <cfRule type="cellIs" dxfId="1064" priority="227" operator="greaterThan">
      <formula>" -   "</formula>
    </cfRule>
  </conditionalFormatting>
  <conditionalFormatting sqref="O557">
    <cfRule type="cellIs" dxfId="1063" priority="224" operator="lessThan">
      <formula>0</formula>
    </cfRule>
    <cfRule type="cellIs" dxfId="1062" priority="225" operator="greaterThan">
      <formula>" -   "</formula>
    </cfRule>
  </conditionalFormatting>
  <conditionalFormatting sqref="K549">
    <cfRule type="cellIs" dxfId="1061" priority="222" operator="lessThan">
      <formula>0</formula>
    </cfRule>
    <cfRule type="cellIs" dxfId="1060" priority="223" operator="greaterThan">
      <formula>" -   "</formula>
    </cfRule>
  </conditionalFormatting>
  <conditionalFormatting sqref="K549">
    <cfRule type="cellIs" dxfId="1059" priority="221" operator="greaterThan">
      <formula>0</formula>
    </cfRule>
  </conditionalFormatting>
  <conditionalFormatting sqref="K552">
    <cfRule type="cellIs" dxfId="1058" priority="219" operator="lessThan">
      <formula>0</formula>
    </cfRule>
    <cfRule type="cellIs" dxfId="1057" priority="220" operator="greaterThan">
      <formula>" -   "</formula>
    </cfRule>
  </conditionalFormatting>
  <conditionalFormatting sqref="K552">
    <cfRule type="cellIs" dxfId="1056" priority="218" operator="greaterThan">
      <formula>0</formula>
    </cfRule>
  </conditionalFormatting>
  <conditionalFormatting sqref="K553">
    <cfRule type="cellIs" dxfId="1055" priority="216" operator="lessThan">
      <formula>0</formula>
    </cfRule>
    <cfRule type="cellIs" dxfId="1054" priority="217" operator="greaterThan">
      <formula>" -   "</formula>
    </cfRule>
  </conditionalFormatting>
  <conditionalFormatting sqref="K553">
    <cfRule type="cellIs" dxfId="1053" priority="215" operator="greaterThan">
      <formula>0</formula>
    </cfRule>
  </conditionalFormatting>
  <conditionalFormatting sqref="K557">
    <cfRule type="cellIs" dxfId="1052" priority="213" operator="lessThan">
      <formula>0</formula>
    </cfRule>
    <cfRule type="cellIs" dxfId="1051" priority="214" operator="greaterThan">
      <formula>" -   "</formula>
    </cfRule>
  </conditionalFormatting>
  <conditionalFormatting sqref="K557">
    <cfRule type="cellIs" dxfId="1050" priority="212" operator="greaterThan">
      <formula>0</formula>
    </cfRule>
  </conditionalFormatting>
  <conditionalFormatting sqref="K559">
    <cfRule type="cellIs" dxfId="1049" priority="210" operator="lessThan">
      <formula>0</formula>
    </cfRule>
    <cfRule type="cellIs" dxfId="1048" priority="211" operator="greaterThan">
      <formula>" -   "</formula>
    </cfRule>
  </conditionalFormatting>
  <conditionalFormatting sqref="K559">
    <cfRule type="cellIs" dxfId="1047" priority="209" operator="greaterThan">
      <formula>0</formula>
    </cfRule>
  </conditionalFormatting>
  <conditionalFormatting sqref="K560">
    <cfRule type="cellIs" dxfId="1046" priority="207" operator="lessThan">
      <formula>0</formula>
    </cfRule>
    <cfRule type="cellIs" dxfId="1045" priority="208" operator="greaterThan">
      <formula>" -   "</formula>
    </cfRule>
  </conditionalFormatting>
  <conditionalFormatting sqref="K560">
    <cfRule type="cellIs" dxfId="1044" priority="206" operator="greaterThan">
      <formula>0</formula>
    </cfRule>
  </conditionalFormatting>
  <conditionalFormatting sqref="K565">
    <cfRule type="cellIs" dxfId="1043" priority="204" operator="lessThan">
      <formula>0</formula>
    </cfRule>
    <cfRule type="cellIs" dxfId="1042" priority="205" operator="greaterThan">
      <formula>" -   "</formula>
    </cfRule>
  </conditionalFormatting>
  <conditionalFormatting sqref="K565">
    <cfRule type="cellIs" dxfId="1041" priority="203" operator="greaterThan">
      <formula>0</formula>
    </cfRule>
  </conditionalFormatting>
  <conditionalFormatting sqref="K566">
    <cfRule type="cellIs" dxfId="1040" priority="201" operator="lessThan">
      <formula>0</formula>
    </cfRule>
    <cfRule type="cellIs" dxfId="1039" priority="202" operator="greaterThan">
      <formula>" -   "</formula>
    </cfRule>
  </conditionalFormatting>
  <conditionalFormatting sqref="K566">
    <cfRule type="cellIs" dxfId="1038" priority="200" operator="greaterThan">
      <formula>0</formula>
    </cfRule>
  </conditionalFormatting>
  <conditionalFormatting sqref="M559">
    <cfRule type="cellIs" dxfId="1037" priority="198" operator="lessThan">
      <formula>0</formula>
    </cfRule>
    <cfRule type="cellIs" dxfId="1036" priority="199" operator="greaterThan">
      <formula>" -   "</formula>
    </cfRule>
  </conditionalFormatting>
  <conditionalFormatting sqref="M559">
    <cfRule type="cellIs" dxfId="1035" priority="197" operator="greaterThan">
      <formula>0</formula>
    </cfRule>
  </conditionalFormatting>
  <conditionalFormatting sqref="M560">
    <cfRule type="cellIs" dxfId="1034" priority="195" operator="lessThan">
      <formula>0</formula>
    </cfRule>
    <cfRule type="cellIs" dxfId="1033" priority="196" operator="greaterThan">
      <formula>" -   "</formula>
    </cfRule>
  </conditionalFormatting>
  <conditionalFormatting sqref="M560">
    <cfRule type="cellIs" dxfId="1032" priority="194" operator="greaterThan">
      <formula>0</formula>
    </cfRule>
  </conditionalFormatting>
  <conditionalFormatting sqref="M561">
    <cfRule type="cellIs" dxfId="1031" priority="192" operator="lessThan">
      <formula>0</formula>
    </cfRule>
    <cfRule type="cellIs" dxfId="1030" priority="193" operator="greaterThan">
      <formula>" -   "</formula>
    </cfRule>
  </conditionalFormatting>
  <conditionalFormatting sqref="M561">
    <cfRule type="cellIs" dxfId="1029" priority="191" operator="greaterThan">
      <formula>0</formula>
    </cfRule>
  </conditionalFormatting>
  <conditionalFormatting sqref="M562">
    <cfRule type="cellIs" dxfId="1028" priority="189" operator="lessThan">
      <formula>0</formula>
    </cfRule>
    <cfRule type="cellIs" dxfId="1027" priority="190" operator="greaterThan">
      <formula>" -   "</formula>
    </cfRule>
  </conditionalFormatting>
  <conditionalFormatting sqref="M562">
    <cfRule type="cellIs" dxfId="1026" priority="188" operator="greaterThan">
      <formula>0</formula>
    </cfRule>
  </conditionalFormatting>
  <conditionalFormatting sqref="M563">
    <cfRule type="cellIs" dxfId="1025" priority="186" operator="lessThan">
      <formula>0</formula>
    </cfRule>
    <cfRule type="cellIs" dxfId="1024" priority="187" operator="greaterThan">
      <formula>" -   "</formula>
    </cfRule>
  </conditionalFormatting>
  <conditionalFormatting sqref="M563">
    <cfRule type="cellIs" dxfId="1023" priority="185" operator="greaterThan">
      <formula>0</formula>
    </cfRule>
  </conditionalFormatting>
  <conditionalFormatting sqref="M564">
    <cfRule type="cellIs" dxfId="1022" priority="183" operator="lessThan">
      <formula>0</formula>
    </cfRule>
    <cfRule type="cellIs" dxfId="1021" priority="184" operator="greaterThan">
      <formula>" -   "</formula>
    </cfRule>
  </conditionalFormatting>
  <conditionalFormatting sqref="M564">
    <cfRule type="cellIs" dxfId="1020" priority="182" operator="greaterThan">
      <formula>0</formula>
    </cfRule>
  </conditionalFormatting>
  <conditionalFormatting sqref="M565">
    <cfRule type="cellIs" dxfId="1019" priority="180" operator="lessThan">
      <formula>0</formula>
    </cfRule>
    <cfRule type="cellIs" dxfId="1018" priority="181" operator="greaterThan">
      <formula>" -   "</formula>
    </cfRule>
  </conditionalFormatting>
  <conditionalFormatting sqref="M565">
    <cfRule type="cellIs" dxfId="1017" priority="179" operator="greaterThan">
      <formula>0</formula>
    </cfRule>
  </conditionalFormatting>
  <conditionalFormatting sqref="M566">
    <cfRule type="cellIs" dxfId="1016" priority="177" operator="lessThan">
      <formula>0</formula>
    </cfRule>
    <cfRule type="cellIs" dxfId="1015" priority="178" operator="greaterThan">
      <formula>" -   "</formula>
    </cfRule>
  </conditionalFormatting>
  <conditionalFormatting sqref="M566">
    <cfRule type="cellIs" dxfId="1014" priority="176" operator="greaterThan">
      <formula>0</formula>
    </cfRule>
  </conditionalFormatting>
  <conditionalFormatting sqref="O559">
    <cfRule type="cellIs" dxfId="1013" priority="174" operator="lessThan">
      <formula>0</formula>
    </cfRule>
    <cfRule type="cellIs" dxfId="1012" priority="175" operator="greaterThan">
      <formula>" -   "</formula>
    </cfRule>
  </conditionalFormatting>
  <conditionalFormatting sqref="O560">
    <cfRule type="cellIs" dxfId="1011" priority="172" operator="lessThan">
      <formula>0</formula>
    </cfRule>
    <cfRule type="cellIs" dxfId="1010" priority="173" operator="greaterThan">
      <formula>" -   "</formula>
    </cfRule>
  </conditionalFormatting>
  <conditionalFormatting sqref="O561">
    <cfRule type="cellIs" dxfId="1009" priority="170" operator="lessThan">
      <formula>0</formula>
    </cfRule>
    <cfRule type="cellIs" dxfId="1008" priority="171" operator="greaterThan">
      <formula>" -   "</formula>
    </cfRule>
  </conditionalFormatting>
  <conditionalFormatting sqref="O562">
    <cfRule type="cellIs" dxfId="1007" priority="168" operator="lessThan">
      <formula>0</formula>
    </cfRule>
    <cfRule type="cellIs" dxfId="1006" priority="169" operator="greaterThan">
      <formula>" -   "</formula>
    </cfRule>
  </conditionalFormatting>
  <conditionalFormatting sqref="O563">
    <cfRule type="cellIs" dxfId="1005" priority="166" operator="lessThan">
      <formula>0</formula>
    </cfRule>
    <cfRule type="cellIs" dxfId="1004" priority="167" operator="greaterThan">
      <formula>" -   "</formula>
    </cfRule>
  </conditionalFormatting>
  <conditionalFormatting sqref="O564">
    <cfRule type="cellIs" dxfId="1003" priority="164" operator="lessThan">
      <formula>0</formula>
    </cfRule>
    <cfRule type="cellIs" dxfId="1002" priority="165" operator="greaterThan">
      <formula>" -   "</formula>
    </cfRule>
  </conditionalFormatting>
  <conditionalFormatting sqref="O565">
    <cfRule type="cellIs" dxfId="1001" priority="162" operator="lessThan">
      <formula>0</formula>
    </cfRule>
    <cfRule type="cellIs" dxfId="1000" priority="163" operator="greaterThan">
      <formula>" -   "</formula>
    </cfRule>
  </conditionalFormatting>
  <conditionalFormatting sqref="O566">
    <cfRule type="cellIs" dxfId="999" priority="160" operator="lessThan">
      <formula>0</formula>
    </cfRule>
    <cfRule type="cellIs" dxfId="998" priority="161" operator="greaterThan">
      <formula>" -   "</formula>
    </cfRule>
  </conditionalFormatting>
  <conditionalFormatting sqref="K568">
    <cfRule type="cellIs" dxfId="997" priority="158" operator="lessThan">
      <formula>0</formula>
    </cfRule>
    <cfRule type="cellIs" dxfId="996" priority="159" operator="greaterThan">
      <formula>" -   "</formula>
    </cfRule>
  </conditionalFormatting>
  <conditionalFormatting sqref="K568">
    <cfRule type="cellIs" dxfId="995" priority="157" operator="greaterThan">
      <formula>0</formula>
    </cfRule>
  </conditionalFormatting>
  <conditionalFormatting sqref="K569">
    <cfRule type="cellIs" dxfId="994" priority="155" operator="lessThan">
      <formula>0</formula>
    </cfRule>
    <cfRule type="cellIs" dxfId="993" priority="156" operator="greaterThan">
      <formula>" -   "</formula>
    </cfRule>
  </conditionalFormatting>
  <conditionalFormatting sqref="K569">
    <cfRule type="cellIs" dxfId="992" priority="154" operator="greaterThan">
      <formula>0</formula>
    </cfRule>
  </conditionalFormatting>
  <conditionalFormatting sqref="M568">
    <cfRule type="cellIs" dxfId="991" priority="152" operator="lessThan">
      <formula>0</formula>
    </cfRule>
    <cfRule type="cellIs" dxfId="990" priority="153" operator="greaterThan">
      <formula>" -   "</formula>
    </cfRule>
  </conditionalFormatting>
  <conditionalFormatting sqref="M568">
    <cfRule type="cellIs" dxfId="989" priority="151" operator="greaterThan">
      <formula>0</formula>
    </cfRule>
  </conditionalFormatting>
  <conditionalFormatting sqref="M569">
    <cfRule type="cellIs" dxfId="988" priority="149" operator="lessThan">
      <formula>0</formula>
    </cfRule>
    <cfRule type="cellIs" dxfId="987" priority="150" operator="greaterThan">
      <formula>" -   "</formula>
    </cfRule>
  </conditionalFormatting>
  <conditionalFormatting sqref="M569">
    <cfRule type="cellIs" dxfId="986" priority="148" operator="greaterThan">
      <formula>0</formula>
    </cfRule>
  </conditionalFormatting>
  <conditionalFormatting sqref="O568">
    <cfRule type="cellIs" dxfId="985" priority="146" operator="lessThan">
      <formula>0</formula>
    </cfRule>
    <cfRule type="cellIs" dxfId="984" priority="147" operator="greaterThan">
      <formula>" -   "</formula>
    </cfRule>
  </conditionalFormatting>
  <conditionalFormatting sqref="O569">
    <cfRule type="cellIs" dxfId="983" priority="144" operator="lessThan">
      <formula>0</formula>
    </cfRule>
    <cfRule type="cellIs" dxfId="982" priority="145" operator="greaterThan">
      <formula>" -   "</formula>
    </cfRule>
  </conditionalFormatting>
  <conditionalFormatting sqref="M571:M583">
    <cfRule type="cellIs" dxfId="981" priority="142" operator="lessThan">
      <formula>0</formula>
    </cfRule>
    <cfRule type="cellIs" dxfId="980" priority="143" operator="greaterThan">
      <formula>" -   "</formula>
    </cfRule>
  </conditionalFormatting>
  <conditionalFormatting sqref="M571:M583">
    <cfRule type="cellIs" dxfId="979" priority="141" operator="greaterThan">
      <formula>0</formula>
    </cfRule>
  </conditionalFormatting>
  <conditionalFormatting sqref="O571">
    <cfRule type="cellIs" dxfId="978" priority="139" operator="lessThan">
      <formula>0</formula>
    </cfRule>
    <cfRule type="cellIs" dxfId="977" priority="140" operator="greaterThan">
      <formula>" -   "</formula>
    </cfRule>
  </conditionalFormatting>
  <conditionalFormatting sqref="O572:O583">
    <cfRule type="cellIs" dxfId="976" priority="137" operator="lessThan">
      <formula>0</formula>
    </cfRule>
    <cfRule type="cellIs" dxfId="975" priority="138" operator="greaterThan">
      <formula>" -   "</formula>
    </cfRule>
  </conditionalFormatting>
  <conditionalFormatting sqref="K573">
    <cfRule type="cellIs" dxfId="974" priority="135" operator="lessThan">
      <formula>0</formula>
    </cfRule>
    <cfRule type="cellIs" dxfId="973" priority="136" operator="greaterThan">
      <formula>" -   "</formula>
    </cfRule>
  </conditionalFormatting>
  <conditionalFormatting sqref="K573">
    <cfRule type="cellIs" dxfId="972" priority="134" operator="greaterThan">
      <formula>0</formula>
    </cfRule>
  </conditionalFormatting>
  <conditionalFormatting sqref="K577">
    <cfRule type="cellIs" dxfId="971" priority="132" operator="lessThan">
      <formula>0</formula>
    </cfRule>
    <cfRule type="cellIs" dxfId="970" priority="133" operator="greaterThan">
      <formula>" -   "</formula>
    </cfRule>
  </conditionalFormatting>
  <conditionalFormatting sqref="K577">
    <cfRule type="cellIs" dxfId="969" priority="131" operator="greaterThan">
      <formula>0</formula>
    </cfRule>
  </conditionalFormatting>
  <conditionalFormatting sqref="K579">
    <cfRule type="cellIs" dxfId="968" priority="129" operator="lessThan">
      <formula>0</formula>
    </cfRule>
    <cfRule type="cellIs" dxfId="967" priority="130" operator="greaterThan">
      <formula>" -   "</formula>
    </cfRule>
  </conditionalFormatting>
  <conditionalFormatting sqref="K579">
    <cfRule type="cellIs" dxfId="966" priority="128" operator="greaterThan">
      <formula>0</formula>
    </cfRule>
  </conditionalFormatting>
  <conditionalFormatting sqref="K580">
    <cfRule type="cellIs" dxfId="965" priority="126" operator="lessThan">
      <formula>0</formula>
    </cfRule>
    <cfRule type="cellIs" dxfId="964" priority="127" operator="greaterThan">
      <formula>" -   "</formula>
    </cfRule>
  </conditionalFormatting>
  <conditionalFormatting sqref="K580">
    <cfRule type="cellIs" dxfId="963" priority="125" operator="greaterThan">
      <formula>0</formula>
    </cfRule>
  </conditionalFormatting>
  <conditionalFormatting sqref="K581">
    <cfRule type="cellIs" dxfId="962" priority="123" operator="lessThan">
      <formula>0</formula>
    </cfRule>
    <cfRule type="cellIs" dxfId="961" priority="124" operator="greaterThan">
      <formula>" -   "</formula>
    </cfRule>
  </conditionalFormatting>
  <conditionalFormatting sqref="K581">
    <cfRule type="cellIs" dxfId="960" priority="122" operator="greaterThan">
      <formula>0</formula>
    </cfRule>
  </conditionalFormatting>
  <conditionalFormatting sqref="K582">
    <cfRule type="cellIs" dxfId="959" priority="120" operator="lessThan">
      <formula>0</formula>
    </cfRule>
    <cfRule type="cellIs" dxfId="958" priority="121" operator="greaterThan">
      <formula>" -   "</formula>
    </cfRule>
  </conditionalFormatting>
  <conditionalFormatting sqref="K582">
    <cfRule type="cellIs" dxfId="957" priority="119" operator="greaterThan">
      <formula>0</formula>
    </cfRule>
  </conditionalFormatting>
  <conditionalFormatting sqref="K583">
    <cfRule type="cellIs" dxfId="956" priority="117" operator="lessThan">
      <formula>0</formula>
    </cfRule>
    <cfRule type="cellIs" dxfId="955" priority="118" operator="greaterThan">
      <formula>" -   "</formula>
    </cfRule>
  </conditionalFormatting>
  <conditionalFormatting sqref="K583">
    <cfRule type="cellIs" dxfId="954" priority="116" operator="greaterThan">
      <formula>0</formula>
    </cfRule>
  </conditionalFormatting>
  <conditionalFormatting sqref="K586">
    <cfRule type="cellIs" dxfId="953" priority="114" operator="lessThan">
      <formula>0</formula>
    </cfRule>
    <cfRule type="cellIs" dxfId="952" priority="115" operator="greaterThan">
      <formula>" -   "</formula>
    </cfRule>
  </conditionalFormatting>
  <conditionalFormatting sqref="K586">
    <cfRule type="cellIs" dxfId="951" priority="113" operator="greaterThan">
      <formula>0</formula>
    </cfRule>
  </conditionalFormatting>
  <conditionalFormatting sqref="K587">
    <cfRule type="cellIs" dxfId="950" priority="111" operator="lessThan">
      <formula>0</formula>
    </cfRule>
    <cfRule type="cellIs" dxfId="949" priority="112" operator="greaterThan">
      <formula>" -   "</formula>
    </cfRule>
  </conditionalFormatting>
  <conditionalFormatting sqref="K587">
    <cfRule type="cellIs" dxfId="948" priority="110" operator="greaterThan">
      <formula>0</formula>
    </cfRule>
  </conditionalFormatting>
  <conditionalFormatting sqref="K589">
    <cfRule type="cellIs" dxfId="947" priority="108" operator="lessThan">
      <formula>0</formula>
    </cfRule>
    <cfRule type="cellIs" dxfId="946" priority="109" operator="greaterThan">
      <formula>" -   "</formula>
    </cfRule>
  </conditionalFormatting>
  <conditionalFormatting sqref="K589">
    <cfRule type="cellIs" dxfId="945" priority="107" operator="greaterThan">
      <formula>0</formula>
    </cfRule>
  </conditionalFormatting>
  <conditionalFormatting sqref="K590">
    <cfRule type="cellIs" dxfId="944" priority="105" operator="lessThan">
      <formula>0</formula>
    </cfRule>
    <cfRule type="cellIs" dxfId="943" priority="106" operator="greaterThan">
      <formula>" -   "</formula>
    </cfRule>
  </conditionalFormatting>
  <conditionalFormatting sqref="K590">
    <cfRule type="cellIs" dxfId="942" priority="104" operator="greaterThan">
      <formula>0</formula>
    </cfRule>
  </conditionalFormatting>
  <conditionalFormatting sqref="K593">
    <cfRule type="cellIs" dxfId="941" priority="102" operator="lessThan">
      <formula>0</formula>
    </cfRule>
    <cfRule type="cellIs" dxfId="940" priority="103" operator="greaterThan">
      <formula>" -   "</formula>
    </cfRule>
  </conditionalFormatting>
  <conditionalFormatting sqref="K593">
    <cfRule type="cellIs" dxfId="939" priority="101" operator="greaterThan">
      <formula>0</formula>
    </cfRule>
  </conditionalFormatting>
  <conditionalFormatting sqref="K594">
    <cfRule type="cellIs" dxfId="938" priority="99" operator="lessThan">
      <formula>0</formula>
    </cfRule>
    <cfRule type="cellIs" dxfId="937" priority="100" operator="greaterThan">
      <formula>" -   "</formula>
    </cfRule>
  </conditionalFormatting>
  <conditionalFormatting sqref="K594">
    <cfRule type="cellIs" dxfId="936" priority="98" operator="greaterThan">
      <formula>0</formula>
    </cfRule>
  </conditionalFormatting>
  <conditionalFormatting sqref="M586:M587">
    <cfRule type="cellIs" dxfId="935" priority="96" operator="lessThan">
      <formula>0</formula>
    </cfRule>
    <cfRule type="cellIs" dxfId="934" priority="97" operator="greaterThan">
      <formula>" -   "</formula>
    </cfRule>
  </conditionalFormatting>
  <conditionalFormatting sqref="M586:M587">
    <cfRule type="cellIs" dxfId="933" priority="95" operator="greaterThan">
      <formula>0</formula>
    </cfRule>
  </conditionalFormatting>
  <conditionalFormatting sqref="M589:M590">
    <cfRule type="cellIs" dxfId="932" priority="93" operator="lessThan">
      <formula>0</formula>
    </cfRule>
    <cfRule type="cellIs" dxfId="931" priority="94" operator="greaterThan">
      <formula>" -   "</formula>
    </cfRule>
  </conditionalFormatting>
  <conditionalFormatting sqref="M589:M590">
    <cfRule type="cellIs" dxfId="930" priority="92" operator="greaterThan">
      <formula>0</formula>
    </cfRule>
  </conditionalFormatting>
  <conditionalFormatting sqref="M593:M594">
    <cfRule type="cellIs" dxfId="929" priority="90" operator="lessThan">
      <formula>0</formula>
    </cfRule>
    <cfRule type="cellIs" dxfId="928" priority="91" operator="greaterThan">
      <formula>" -   "</formula>
    </cfRule>
  </conditionalFormatting>
  <conditionalFormatting sqref="M593:M594">
    <cfRule type="cellIs" dxfId="927" priority="89" operator="greaterThan">
      <formula>0</formula>
    </cfRule>
  </conditionalFormatting>
  <conditionalFormatting sqref="M596:M601">
    <cfRule type="cellIs" dxfId="926" priority="87" operator="lessThan">
      <formula>0</formula>
    </cfRule>
    <cfRule type="cellIs" dxfId="925" priority="88" operator="greaterThan">
      <formula>" -   "</formula>
    </cfRule>
  </conditionalFormatting>
  <conditionalFormatting sqref="M596:M601">
    <cfRule type="cellIs" dxfId="924" priority="86" operator="greaterThan">
      <formula>0</formula>
    </cfRule>
  </conditionalFormatting>
  <conditionalFormatting sqref="M602">
    <cfRule type="cellIs" dxfId="923" priority="84" operator="lessThan">
      <formula>0</formula>
    </cfRule>
    <cfRule type="cellIs" dxfId="922" priority="85" operator="greaterThan">
      <formula>" -   "</formula>
    </cfRule>
  </conditionalFormatting>
  <conditionalFormatting sqref="M602">
    <cfRule type="cellIs" dxfId="921" priority="83" operator="greaterThan">
      <formula>0</formula>
    </cfRule>
  </conditionalFormatting>
  <conditionalFormatting sqref="K596:K600">
    <cfRule type="cellIs" dxfId="920" priority="81" operator="lessThan">
      <formula>0</formula>
    </cfRule>
    <cfRule type="cellIs" dxfId="919" priority="82" operator="greaterThan">
      <formula>" -   "</formula>
    </cfRule>
  </conditionalFormatting>
  <conditionalFormatting sqref="K596:K600">
    <cfRule type="cellIs" dxfId="918" priority="80" operator="greaterThan">
      <formula>0</formula>
    </cfRule>
  </conditionalFormatting>
  <conditionalFormatting sqref="K602">
    <cfRule type="cellIs" dxfId="917" priority="78" operator="lessThan">
      <formula>0</formula>
    </cfRule>
    <cfRule type="cellIs" dxfId="916" priority="79" operator="greaterThan">
      <formula>" -   "</formula>
    </cfRule>
  </conditionalFormatting>
  <conditionalFormatting sqref="K602">
    <cfRule type="cellIs" dxfId="915" priority="77" operator="greaterThan">
      <formula>0</formula>
    </cfRule>
  </conditionalFormatting>
  <conditionalFormatting sqref="O586:O587">
    <cfRule type="cellIs" dxfId="914" priority="75" operator="lessThan">
      <formula>0</formula>
    </cfRule>
    <cfRule type="cellIs" dxfId="913" priority="76" operator="greaterThan">
      <formula>" -   "</formula>
    </cfRule>
  </conditionalFormatting>
  <conditionalFormatting sqref="O589:O590">
    <cfRule type="cellIs" dxfId="912" priority="73" operator="lessThan">
      <formula>0</formula>
    </cfRule>
    <cfRule type="cellIs" dxfId="911" priority="74" operator="greaterThan">
      <formula>" -   "</formula>
    </cfRule>
  </conditionalFormatting>
  <conditionalFormatting sqref="O593:O594">
    <cfRule type="cellIs" dxfId="910" priority="71" operator="lessThan">
      <formula>0</formula>
    </cfRule>
    <cfRule type="cellIs" dxfId="909" priority="72" operator="greaterThan">
      <formula>" -   "</formula>
    </cfRule>
  </conditionalFormatting>
  <conditionalFormatting sqref="O596:O602">
    <cfRule type="cellIs" dxfId="908" priority="69" operator="lessThan">
      <formula>0</formula>
    </cfRule>
    <cfRule type="cellIs" dxfId="907" priority="70" operator="greaterThan">
      <formula>" -   "</formula>
    </cfRule>
  </conditionalFormatting>
  <conditionalFormatting sqref="M607">
    <cfRule type="cellIs" dxfId="906" priority="67" operator="lessThan">
      <formula>0</formula>
    </cfRule>
    <cfRule type="cellIs" dxfId="905" priority="68" operator="greaterThan">
      <formula>" -   "</formula>
    </cfRule>
  </conditionalFormatting>
  <conditionalFormatting sqref="M607">
    <cfRule type="cellIs" dxfId="904" priority="66" operator="greaterThan">
      <formula>0</formula>
    </cfRule>
  </conditionalFormatting>
  <conditionalFormatting sqref="M608">
    <cfRule type="cellIs" dxfId="903" priority="64" operator="lessThan">
      <formula>0</formula>
    </cfRule>
    <cfRule type="cellIs" dxfId="902" priority="65" operator="greaterThan">
      <formula>" -   "</formula>
    </cfRule>
  </conditionalFormatting>
  <conditionalFormatting sqref="M608">
    <cfRule type="cellIs" dxfId="901" priority="63" operator="greaterThan">
      <formula>0</formula>
    </cfRule>
  </conditionalFormatting>
  <conditionalFormatting sqref="O607">
    <cfRule type="cellIs" dxfId="900" priority="61" operator="lessThan">
      <formula>0</formula>
    </cfRule>
    <cfRule type="cellIs" dxfId="899" priority="62" operator="greaterThan">
      <formula>" -   "</formula>
    </cfRule>
  </conditionalFormatting>
  <conditionalFormatting sqref="O608">
    <cfRule type="cellIs" dxfId="898" priority="59" operator="lessThan">
      <formula>0</formula>
    </cfRule>
    <cfRule type="cellIs" dxfId="897" priority="60" operator="greaterThan">
      <formula>" -   "</formula>
    </cfRule>
  </conditionalFormatting>
  <conditionalFormatting sqref="M610:M611">
    <cfRule type="cellIs" dxfId="896" priority="57" operator="lessThan">
      <formula>0</formula>
    </cfRule>
    <cfRule type="cellIs" dxfId="895" priority="58" operator="greaterThan">
      <formula>" -   "</formula>
    </cfRule>
  </conditionalFormatting>
  <conditionalFormatting sqref="M610:M611">
    <cfRule type="cellIs" dxfId="894" priority="56" operator="greaterThan">
      <formula>0</formula>
    </cfRule>
  </conditionalFormatting>
  <conditionalFormatting sqref="O610:O611">
    <cfRule type="cellIs" dxfId="893" priority="54" operator="lessThan">
      <formula>0</formula>
    </cfRule>
    <cfRule type="cellIs" dxfId="892" priority="55" operator="greaterThan">
      <formula>" -   "</formula>
    </cfRule>
  </conditionalFormatting>
  <conditionalFormatting sqref="M614:M615">
    <cfRule type="cellIs" dxfId="891" priority="52" operator="lessThan">
      <formula>0</formula>
    </cfRule>
    <cfRule type="cellIs" dxfId="890" priority="53" operator="greaterThan">
      <formula>" -   "</formula>
    </cfRule>
  </conditionalFormatting>
  <conditionalFormatting sqref="M614:M615">
    <cfRule type="cellIs" dxfId="889" priority="51" operator="greaterThan">
      <formula>0</formula>
    </cfRule>
  </conditionalFormatting>
  <conditionalFormatting sqref="O614:O615">
    <cfRule type="cellIs" dxfId="888" priority="49" operator="lessThan">
      <formula>0</formula>
    </cfRule>
    <cfRule type="cellIs" dxfId="887" priority="50" operator="greaterThan">
      <formula>" -   "</formula>
    </cfRule>
  </conditionalFormatting>
  <conditionalFormatting sqref="M617">
    <cfRule type="cellIs" dxfId="886" priority="47" operator="lessThan">
      <formula>0</formula>
    </cfRule>
    <cfRule type="cellIs" dxfId="885" priority="48" operator="greaterThan">
      <formula>" -   "</formula>
    </cfRule>
  </conditionalFormatting>
  <conditionalFormatting sqref="M617">
    <cfRule type="cellIs" dxfId="884" priority="46" operator="greaterThan">
      <formula>0</formula>
    </cfRule>
  </conditionalFormatting>
  <conditionalFormatting sqref="M618">
    <cfRule type="cellIs" dxfId="883" priority="44" operator="lessThan">
      <formula>0</formula>
    </cfRule>
    <cfRule type="cellIs" dxfId="882" priority="45" operator="greaterThan">
      <formula>" -   "</formula>
    </cfRule>
  </conditionalFormatting>
  <conditionalFormatting sqref="M618">
    <cfRule type="cellIs" dxfId="881" priority="43" operator="greaterThan">
      <formula>0</formula>
    </cfRule>
  </conditionalFormatting>
  <conditionalFormatting sqref="O617">
    <cfRule type="cellIs" dxfId="880" priority="41" operator="lessThan">
      <formula>0</formula>
    </cfRule>
    <cfRule type="cellIs" dxfId="879" priority="42" operator="greaterThan">
      <formula>" -   "</formula>
    </cfRule>
  </conditionalFormatting>
  <conditionalFormatting sqref="O618">
    <cfRule type="cellIs" dxfId="878" priority="39" operator="lessThan">
      <formula>0</formula>
    </cfRule>
    <cfRule type="cellIs" dxfId="877" priority="40" operator="greaterThan">
      <formula>" -   "</formula>
    </cfRule>
  </conditionalFormatting>
  <conditionalFormatting sqref="M621">
    <cfRule type="cellIs" dxfId="876" priority="37" operator="lessThan">
      <formula>0</formula>
    </cfRule>
    <cfRule type="cellIs" dxfId="875" priority="38" operator="greaterThan">
      <formula>" -   "</formula>
    </cfRule>
  </conditionalFormatting>
  <conditionalFormatting sqref="M621">
    <cfRule type="cellIs" dxfId="874" priority="36" operator="greaterThan">
      <formula>0</formula>
    </cfRule>
  </conditionalFormatting>
  <conditionalFormatting sqref="M622">
    <cfRule type="cellIs" dxfId="873" priority="34" operator="lessThan">
      <formula>0</formula>
    </cfRule>
    <cfRule type="cellIs" dxfId="872" priority="35" operator="greaterThan">
      <formula>" -   "</formula>
    </cfRule>
  </conditionalFormatting>
  <conditionalFormatting sqref="M622">
    <cfRule type="cellIs" dxfId="871" priority="33" operator="greaterThan">
      <formula>0</formula>
    </cfRule>
  </conditionalFormatting>
  <conditionalFormatting sqref="O621">
    <cfRule type="cellIs" dxfId="870" priority="31" operator="lessThan">
      <formula>0</formula>
    </cfRule>
    <cfRule type="cellIs" dxfId="869" priority="32" operator="greaterThan">
      <formula>" -   "</formula>
    </cfRule>
  </conditionalFormatting>
  <conditionalFormatting sqref="O622">
    <cfRule type="cellIs" dxfId="868" priority="29" operator="lessThan">
      <formula>0</formula>
    </cfRule>
    <cfRule type="cellIs" dxfId="867" priority="30" operator="greaterThan">
      <formula>" -   "</formula>
    </cfRule>
  </conditionalFormatting>
  <conditionalFormatting sqref="M624">
    <cfRule type="cellIs" dxfId="866" priority="27" operator="lessThan">
      <formula>0</formula>
    </cfRule>
    <cfRule type="cellIs" dxfId="865" priority="28" operator="greaterThan">
      <formula>" -   "</formula>
    </cfRule>
  </conditionalFormatting>
  <conditionalFormatting sqref="M624">
    <cfRule type="cellIs" dxfId="864" priority="26" operator="greaterThan">
      <formula>0</formula>
    </cfRule>
  </conditionalFormatting>
  <conditionalFormatting sqref="M625">
    <cfRule type="cellIs" dxfId="863" priority="24" operator="lessThan">
      <formula>0</formula>
    </cfRule>
    <cfRule type="cellIs" dxfId="862" priority="25" operator="greaterThan">
      <formula>" -   "</formula>
    </cfRule>
  </conditionalFormatting>
  <conditionalFormatting sqref="M625">
    <cfRule type="cellIs" dxfId="861" priority="23" operator="greaterThan">
      <formula>0</formula>
    </cfRule>
  </conditionalFormatting>
  <conditionalFormatting sqref="M628">
    <cfRule type="cellIs" dxfId="860" priority="21" operator="lessThan">
      <formula>0</formula>
    </cfRule>
    <cfRule type="cellIs" dxfId="859" priority="22" operator="greaterThan">
      <formula>" -   "</formula>
    </cfRule>
  </conditionalFormatting>
  <conditionalFormatting sqref="M628">
    <cfRule type="cellIs" dxfId="858" priority="20" operator="greaterThan">
      <formula>0</formula>
    </cfRule>
  </conditionalFormatting>
  <conditionalFormatting sqref="M629">
    <cfRule type="cellIs" dxfId="857" priority="18" operator="lessThan">
      <formula>0</formula>
    </cfRule>
    <cfRule type="cellIs" dxfId="856" priority="19" operator="greaterThan">
      <formula>" -   "</formula>
    </cfRule>
  </conditionalFormatting>
  <conditionalFormatting sqref="M629">
    <cfRule type="cellIs" dxfId="855" priority="17" operator="greaterThan">
      <formula>0</formula>
    </cfRule>
  </conditionalFormatting>
  <conditionalFormatting sqref="O624">
    <cfRule type="cellIs" dxfId="854" priority="15" operator="lessThan">
      <formula>0</formula>
    </cfRule>
    <cfRule type="cellIs" dxfId="853" priority="16" operator="greaterThan">
      <formula>" -   "</formula>
    </cfRule>
  </conditionalFormatting>
  <conditionalFormatting sqref="O625">
    <cfRule type="cellIs" dxfId="852" priority="13" operator="lessThan">
      <formula>0</formula>
    </cfRule>
    <cfRule type="cellIs" dxfId="851" priority="14" operator="greaterThan">
      <formula>" -   "</formula>
    </cfRule>
  </conditionalFormatting>
  <conditionalFormatting sqref="O628">
    <cfRule type="cellIs" dxfId="850" priority="11" operator="lessThan">
      <formula>0</formula>
    </cfRule>
    <cfRule type="cellIs" dxfId="849" priority="12" operator="greaterThan">
      <formula>" -   "</formula>
    </cfRule>
  </conditionalFormatting>
  <conditionalFormatting sqref="O629">
    <cfRule type="cellIs" dxfId="848" priority="9" operator="lessThan">
      <formula>0</formula>
    </cfRule>
    <cfRule type="cellIs" dxfId="847" priority="10" operator="greaterThan">
      <formula>" -   "</formula>
    </cfRule>
  </conditionalFormatting>
  <conditionalFormatting sqref="M631:M638">
    <cfRule type="cellIs" dxfId="846" priority="7" operator="lessThan">
      <formula>0</formula>
    </cfRule>
    <cfRule type="cellIs" dxfId="845" priority="8" operator="greaterThan">
      <formula>" -   "</formula>
    </cfRule>
  </conditionalFormatting>
  <conditionalFormatting sqref="M631:M638">
    <cfRule type="cellIs" dxfId="844" priority="6" operator="greaterThan">
      <formula>0</formula>
    </cfRule>
  </conditionalFormatting>
  <conditionalFormatting sqref="M445">
    <cfRule type="cellIs" dxfId="843" priority="4" operator="lessThan">
      <formula>0</formula>
    </cfRule>
    <cfRule type="cellIs" dxfId="842" priority="5" operator="greaterThan">
      <formula>" -   "</formula>
    </cfRule>
  </conditionalFormatting>
  <conditionalFormatting sqref="M445">
    <cfRule type="cellIs" dxfId="841" priority="2" operator="lessThan">
      <formula>0</formula>
    </cfRule>
    <cfRule type="cellIs" dxfId="840" priority="3" operator="greaterThan">
      <formula>" -   "</formula>
    </cfRule>
  </conditionalFormatting>
  <conditionalFormatting sqref="M445">
    <cfRule type="cellIs" dxfId="839" priority="1" operator="greaterThan">
      <formula>0</formula>
    </cfRule>
  </conditionalFormatting>
  <dataValidations disablePrompts="1" count="2">
    <dataValidation type="list" allowBlank="1" showInputMessage="1" showErrorMessage="1" sqref="O689 O685">
      <formula1>$T$655:$T$656</formula1>
    </dataValidation>
    <dataValidation type="list" allowBlank="1" showInputMessage="1" showErrorMessage="1" sqref="O24">
      <formula1>lista.TXT.si_no</formula1>
    </dataValidation>
  </dataValidations>
  <hyperlinks>
    <hyperlink ref="A2:O2" location="Indice!F12" display="FORMULARIO RENTA SOCIEDADE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5"/>
  <sheetViews>
    <sheetView zoomScale="110" zoomScaleNormal="110" workbookViewId="0">
      <pane xSplit="1" ySplit="7" topLeftCell="B52" activePane="bottomRight" state="frozen"/>
      <selection pane="topRight" activeCell="B1" sqref="B1"/>
      <selection pane="bottomLeft" activeCell="A15" sqref="A15"/>
      <selection pane="bottomRight" activeCell="B303" sqref="B303"/>
    </sheetView>
  </sheetViews>
  <sheetFormatPr baseColWidth="10" defaultColWidth="10.88671875" defaultRowHeight="13.2"/>
  <cols>
    <col min="1" max="1" width="41.6640625" style="103" customWidth="1"/>
    <col min="2" max="3" width="13.6640625" style="222" customWidth="1"/>
    <col min="4" max="4" width="13.6640625" style="103" customWidth="1"/>
    <col min="5" max="6" width="12.6640625" style="103" customWidth="1"/>
    <col min="7" max="7" width="11.6640625" style="103" customWidth="1"/>
    <col min="8" max="8" width="13.21875" style="103" customWidth="1"/>
    <col min="9" max="11" width="13.6640625" style="103" customWidth="1"/>
    <col min="12" max="253" width="10.88671875" style="103"/>
    <col min="254" max="254" width="41.6640625" style="103" customWidth="1"/>
    <col min="255" max="255" width="2.6640625" style="103" customWidth="1"/>
    <col min="256" max="258" width="13.6640625" style="103" customWidth="1"/>
    <col min="259" max="261" width="12.6640625" style="103" customWidth="1"/>
    <col min="262" max="262" width="11.6640625" style="103" customWidth="1"/>
    <col min="263" max="263" width="15" style="103" customWidth="1"/>
    <col min="264" max="264" width="10.6640625" style="103" customWidth="1"/>
    <col min="265" max="267" width="13.6640625" style="103" customWidth="1"/>
    <col min="268" max="509" width="10.88671875" style="103"/>
    <col min="510" max="510" width="41.6640625" style="103" customWidth="1"/>
    <col min="511" max="511" width="2.6640625" style="103" customWidth="1"/>
    <col min="512" max="514" width="13.6640625" style="103" customWidth="1"/>
    <col min="515" max="517" width="12.6640625" style="103" customWidth="1"/>
    <col min="518" max="518" width="11.6640625" style="103" customWidth="1"/>
    <col min="519" max="519" width="15" style="103" customWidth="1"/>
    <col min="520" max="520" width="10.6640625" style="103" customWidth="1"/>
    <col min="521" max="523" width="13.6640625" style="103" customWidth="1"/>
    <col min="524" max="765" width="10.88671875" style="103"/>
    <col min="766" max="766" width="41.6640625" style="103" customWidth="1"/>
    <col min="767" max="767" width="2.6640625" style="103" customWidth="1"/>
    <col min="768" max="770" width="13.6640625" style="103" customWidth="1"/>
    <col min="771" max="773" width="12.6640625" style="103" customWidth="1"/>
    <col min="774" max="774" width="11.6640625" style="103" customWidth="1"/>
    <col min="775" max="775" width="15" style="103" customWidth="1"/>
    <col min="776" max="776" width="10.6640625" style="103" customWidth="1"/>
    <col min="777" max="779" width="13.6640625" style="103" customWidth="1"/>
    <col min="780" max="1021" width="10.88671875" style="103"/>
    <col min="1022" max="1022" width="41.6640625" style="103" customWidth="1"/>
    <col min="1023" max="1023" width="2.6640625" style="103" customWidth="1"/>
    <col min="1024" max="1026" width="13.6640625" style="103" customWidth="1"/>
    <col min="1027" max="1029" width="12.6640625" style="103" customWidth="1"/>
    <col min="1030" max="1030" width="11.6640625" style="103" customWidth="1"/>
    <col min="1031" max="1031" width="15" style="103" customWidth="1"/>
    <col min="1032" max="1032" width="10.6640625" style="103" customWidth="1"/>
    <col min="1033" max="1035" width="13.6640625" style="103" customWidth="1"/>
    <col min="1036" max="1277" width="10.88671875" style="103"/>
    <col min="1278" max="1278" width="41.6640625" style="103" customWidth="1"/>
    <col min="1279" max="1279" width="2.6640625" style="103" customWidth="1"/>
    <col min="1280" max="1282" width="13.6640625" style="103" customWidth="1"/>
    <col min="1283" max="1285" width="12.6640625" style="103" customWidth="1"/>
    <col min="1286" max="1286" width="11.6640625" style="103" customWidth="1"/>
    <col min="1287" max="1287" width="15" style="103" customWidth="1"/>
    <col min="1288" max="1288" width="10.6640625" style="103" customWidth="1"/>
    <col min="1289" max="1291" width="13.6640625" style="103" customWidth="1"/>
    <col min="1292" max="1533" width="10.88671875" style="103"/>
    <col min="1534" max="1534" width="41.6640625" style="103" customWidth="1"/>
    <col min="1535" max="1535" width="2.6640625" style="103" customWidth="1"/>
    <col min="1536" max="1538" width="13.6640625" style="103" customWidth="1"/>
    <col min="1539" max="1541" width="12.6640625" style="103" customWidth="1"/>
    <col min="1542" max="1542" width="11.6640625" style="103" customWidth="1"/>
    <col min="1543" max="1543" width="15" style="103" customWidth="1"/>
    <col min="1544" max="1544" width="10.6640625" style="103" customWidth="1"/>
    <col min="1545" max="1547" width="13.6640625" style="103" customWidth="1"/>
    <col min="1548" max="1789" width="10.88671875" style="103"/>
    <col min="1790" max="1790" width="41.6640625" style="103" customWidth="1"/>
    <col min="1791" max="1791" width="2.6640625" style="103" customWidth="1"/>
    <col min="1792" max="1794" width="13.6640625" style="103" customWidth="1"/>
    <col min="1795" max="1797" width="12.6640625" style="103" customWidth="1"/>
    <col min="1798" max="1798" width="11.6640625" style="103" customWidth="1"/>
    <col min="1799" max="1799" width="15" style="103" customWidth="1"/>
    <col min="1800" max="1800" width="10.6640625" style="103" customWidth="1"/>
    <col min="1801" max="1803" width="13.6640625" style="103" customWidth="1"/>
    <col min="1804" max="2045" width="10.88671875" style="103"/>
    <col min="2046" max="2046" width="41.6640625" style="103" customWidth="1"/>
    <col min="2047" max="2047" width="2.6640625" style="103" customWidth="1"/>
    <col min="2048" max="2050" width="13.6640625" style="103" customWidth="1"/>
    <col min="2051" max="2053" width="12.6640625" style="103" customWidth="1"/>
    <col min="2054" max="2054" width="11.6640625" style="103" customWidth="1"/>
    <col min="2055" max="2055" width="15" style="103" customWidth="1"/>
    <col min="2056" max="2056" width="10.6640625" style="103" customWidth="1"/>
    <col min="2057" max="2059" width="13.6640625" style="103" customWidth="1"/>
    <col min="2060" max="2301" width="10.88671875" style="103"/>
    <col min="2302" max="2302" width="41.6640625" style="103" customWidth="1"/>
    <col min="2303" max="2303" width="2.6640625" style="103" customWidth="1"/>
    <col min="2304" max="2306" width="13.6640625" style="103" customWidth="1"/>
    <col min="2307" max="2309" width="12.6640625" style="103" customWidth="1"/>
    <col min="2310" max="2310" width="11.6640625" style="103" customWidth="1"/>
    <col min="2311" max="2311" width="15" style="103" customWidth="1"/>
    <col min="2312" max="2312" width="10.6640625" style="103" customWidth="1"/>
    <col min="2313" max="2315" width="13.6640625" style="103" customWidth="1"/>
    <col min="2316" max="2557" width="10.88671875" style="103"/>
    <col min="2558" max="2558" width="41.6640625" style="103" customWidth="1"/>
    <col min="2559" max="2559" width="2.6640625" style="103" customWidth="1"/>
    <col min="2560" max="2562" width="13.6640625" style="103" customWidth="1"/>
    <col min="2563" max="2565" width="12.6640625" style="103" customWidth="1"/>
    <col min="2566" max="2566" width="11.6640625" style="103" customWidth="1"/>
    <col min="2567" max="2567" width="15" style="103" customWidth="1"/>
    <col min="2568" max="2568" width="10.6640625" style="103" customWidth="1"/>
    <col min="2569" max="2571" width="13.6640625" style="103" customWidth="1"/>
    <col min="2572" max="2813" width="10.88671875" style="103"/>
    <col min="2814" max="2814" width="41.6640625" style="103" customWidth="1"/>
    <col min="2815" max="2815" width="2.6640625" style="103" customWidth="1"/>
    <col min="2816" max="2818" width="13.6640625" style="103" customWidth="1"/>
    <col min="2819" max="2821" width="12.6640625" style="103" customWidth="1"/>
    <col min="2822" max="2822" width="11.6640625" style="103" customWidth="1"/>
    <col min="2823" max="2823" width="15" style="103" customWidth="1"/>
    <col min="2824" max="2824" width="10.6640625" style="103" customWidth="1"/>
    <col min="2825" max="2827" width="13.6640625" style="103" customWidth="1"/>
    <col min="2828" max="3069" width="10.88671875" style="103"/>
    <col min="3070" max="3070" width="41.6640625" style="103" customWidth="1"/>
    <col min="3071" max="3071" width="2.6640625" style="103" customWidth="1"/>
    <col min="3072" max="3074" width="13.6640625" style="103" customWidth="1"/>
    <col min="3075" max="3077" width="12.6640625" style="103" customWidth="1"/>
    <col min="3078" max="3078" width="11.6640625" style="103" customWidth="1"/>
    <col min="3079" max="3079" width="15" style="103" customWidth="1"/>
    <col min="3080" max="3080" width="10.6640625" style="103" customWidth="1"/>
    <col min="3081" max="3083" width="13.6640625" style="103" customWidth="1"/>
    <col min="3084" max="3325" width="10.88671875" style="103"/>
    <col min="3326" max="3326" width="41.6640625" style="103" customWidth="1"/>
    <col min="3327" max="3327" width="2.6640625" style="103" customWidth="1"/>
    <col min="3328" max="3330" width="13.6640625" style="103" customWidth="1"/>
    <col min="3331" max="3333" width="12.6640625" style="103" customWidth="1"/>
    <col min="3334" max="3334" width="11.6640625" style="103" customWidth="1"/>
    <col min="3335" max="3335" width="15" style="103" customWidth="1"/>
    <col min="3336" max="3336" width="10.6640625" style="103" customWidth="1"/>
    <col min="3337" max="3339" width="13.6640625" style="103" customWidth="1"/>
    <col min="3340" max="3581" width="10.88671875" style="103"/>
    <col min="3582" max="3582" width="41.6640625" style="103" customWidth="1"/>
    <col min="3583" max="3583" width="2.6640625" style="103" customWidth="1"/>
    <col min="3584" max="3586" width="13.6640625" style="103" customWidth="1"/>
    <col min="3587" max="3589" width="12.6640625" style="103" customWidth="1"/>
    <col min="3590" max="3590" width="11.6640625" style="103" customWidth="1"/>
    <col min="3591" max="3591" width="15" style="103" customWidth="1"/>
    <col min="3592" max="3592" width="10.6640625" style="103" customWidth="1"/>
    <col min="3593" max="3595" width="13.6640625" style="103" customWidth="1"/>
    <col min="3596" max="3837" width="10.88671875" style="103"/>
    <col min="3838" max="3838" width="41.6640625" style="103" customWidth="1"/>
    <col min="3839" max="3839" width="2.6640625" style="103" customWidth="1"/>
    <col min="3840" max="3842" width="13.6640625" style="103" customWidth="1"/>
    <col min="3843" max="3845" width="12.6640625" style="103" customWidth="1"/>
    <col min="3846" max="3846" width="11.6640625" style="103" customWidth="1"/>
    <col min="3847" max="3847" width="15" style="103" customWidth="1"/>
    <col min="3848" max="3848" width="10.6640625" style="103" customWidth="1"/>
    <col min="3849" max="3851" width="13.6640625" style="103" customWidth="1"/>
    <col min="3852" max="4093" width="10.88671875" style="103"/>
    <col min="4094" max="4094" width="41.6640625" style="103" customWidth="1"/>
    <col min="4095" max="4095" width="2.6640625" style="103" customWidth="1"/>
    <col min="4096" max="4098" width="13.6640625" style="103" customWidth="1"/>
    <col min="4099" max="4101" width="12.6640625" style="103" customWidth="1"/>
    <col min="4102" max="4102" width="11.6640625" style="103" customWidth="1"/>
    <col min="4103" max="4103" width="15" style="103" customWidth="1"/>
    <col min="4104" max="4104" width="10.6640625" style="103" customWidth="1"/>
    <col min="4105" max="4107" width="13.6640625" style="103" customWidth="1"/>
    <col min="4108" max="4349" width="10.88671875" style="103"/>
    <col min="4350" max="4350" width="41.6640625" style="103" customWidth="1"/>
    <col min="4351" max="4351" width="2.6640625" style="103" customWidth="1"/>
    <col min="4352" max="4354" width="13.6640625" style="103" customWidth="1"/>
    <col min="4355" max="4357" width="12.6640625" style="103" customWidth="1"/>
    <col min="4358" max="4358" width="11.6640625" style="103" customWidth="1"/>
    <col min="4359" max="4359" width="15" style="103" customWidth="1"/>
    <col min="4360" max="4360" width="10.6640625" style="103" customWidth="1"/>
    <col min="4361" max="4363" width="13.6640625" style="103" customWidth="1"/>
    <col min="4364" max="4605" width="10.88671875" style="103"/>
    <col min="4606" max="4606" width="41.6640625" style="103" customWidth="1"/>
    <col min="4607" max="4607" width="2.6640625" style="103" customWidth="1"/>
    <col min="4608" max="4610" width="13.6640625" style="103" customWidth="1"/>
    <col min="4611" max="4613" width="12.6640625" style="103" customWidth="1"/>
    <col min="4614" max="4614" width="11.6640625" style="103" customWidth="1"/>
    <col min="4615" max="4615" width="15" style="103" customWidth="1"/>
    <col min="4616" max="4616" width="10.6640625" style="103" customWidth="1"/>
    <col min="4617" max="4619" width="13.6640625" style="103" customWidth="1"/>
    <col min="4620" max="4861" width="10.88671875" style="103"/>
    <col min="4862" max="4862" width="41.6640625" style="103" customWidth="1"/>
    <col min="4863" max="4863" width="2.6640625" style="103" customWidth="1"/>
    <col min="4864" max="4866" width="13.6640625" style="103" customWidth="1"/>
    <col min="4867" max="4869" width="12.6640625" style="103" customWidth="1"/>
    <col min="4870" max="4870" width="11.6640625" style="103" customWidth="1"/>
    <col min="4871" max="4871" width="15" style="103" customWidth="1"/>
    <col min="4872" max="4872" width="10.6640625" style="103" customWidth="1"/>
    <col min="4873" max="4875" width="13.6640625" style="103" customWidth="1"/>
    <col min="4876" max="5117" width="10.88671875" style="103"/>
    <col min="5118" max="5118" width="41.6640625" style="103" customWidth="1"/>
    <col min="5119" max="5119" width="2.6640625" style="103" customWidth="1"/>
    <col min="5120" max="5122" width="13.6640625" style="103" customWidth="1"/>
    <col min="5123" max="5125" width="12.6640625" style="103" customWidth="1"/>
    <col min="5126" max="5126" width="11.6640625" style="103" customWidth="1"/>
    <col min="5127" max="5127" width="15" style="103" customWidth="1"/>
    <col min="5128" max="5128" width="10.6640625" style="103" customWidth="1"/>
    <col min="5129" max="5131" width="13.6640625" style="103" customWidth="1"/>
    <col min="5132" max="5373" width="10.88671875" style="103"/>
    <col min="5374" max="5374" width="41.6640625" style="103" customWidth="1"/>
    <col min="5375" max="5375" width="2.6640625" style="103" customWidth="1"/>
    <col min="5376" max="5378" width="13.6640625" style="103" customWidth="1"/>
    <col min="5379" max="5381" width="12.6640625" style="103" customWidth="1"/>
    <col min="5382" max="5382" width="11.6640625" style="103" customWidth="1"/>
    <col min="5383" max="5383" width="15" style="103" customWidth="1"/>
    <col min="5384" max="5384" width="10.6640625" style="103" customWidth="1"/>
    <col min="5385" max="5387" width="13.6640625" style="103" customWidth="1"/>
    <col min="5388" max="5629" width="10.88671875" style="103"/>
    <col min="5630" max="5630" width="41.6640625" style="103" customWidth="1"/>
    <col min="5631" max="5631" width="2.6640625" style="103" customWidth="1"/>
    <col min="5632" max="5634" width="13.6640625" style="103" customWidth="1"/>
    <col min="5635" max="5637" width="12.6640625" style="103" customWidth="1"/>
    <col min="5638" max="5638" width="11.6640625" style="103" customWidth="1"/>
    <col min="5639" max="5639" width="15" style="103" customWidth="1"/>
    <col min="5640" max="5640" width="10.6640625" style="103" customWidth="1"/>
    <col min="5641" max="5643" width="13.6640625" style="103" customWidth="1"/>
    <col min="5644" max="5885" width="10.88671875" style="103"/>
    <col min="5886" max="5886" width="41.6640625" style="103" customWidth="1"/>
    <col min="5887" max="5887" width="2.6640625" style="103" customWidth="1"/>
    <col min="5888" max="5890" width="13.6640625" style="103" customWidth="1"/>
    <col min="5891" max="5893" width="12.6640625" style="103" customWidth="1"/>
    <col min="5894" max="5894" width="11.6640625" style="103" customWidth="1"/>
    <col min="5895" max="5895" width="15" style="103" customWidth="1"/>
    <col min="5896" max="5896" width="10.6640625" style="103" customWidth="1"/>
    <col min="5897" max="5899" width="13.6640625" style="103" customWidth="1"/>
    <col min="5900" max="6141" width="10.88671875" style="103"/>
    <col min="6142" max="6142" width="41.6640625" style="103" customWidth="1"/>
    <col min="6143" max="6143" width="2.6640625" style="103" customWidth="1"/>
    <col min="6144" max="6146" width="13.6640625" style="103" customWidth="1"/>
    <col min="6147" max="6149" width="12.6640625" style="103" customWidth="1"/>
    <col min="6150" max="6150" width="11.6640625" style="103" customWidth="1"/>
    <col min="6151" max="6151" width="15" style="103" customWidth="1"/>
    <col min="6152" max="6152" width="10.6640625" style="103" customWidth="1"/>
    <col min="6153" max="6155" width="13.6640625" style="103" customWidth="1"/>
    <col min="6156" max="6397" width="10.88671875" style="103"/>
    <col min="6398" max="6398" width="41.6640625" style="103" customWidth="1"/>
    <col min="6399" max="6399" width="2.6640625" style="103" customWidth="1"/>
    <col min="6400" max="6402" width="13.6640625" style="103" customWidth="1"/>
    <col min="6403" max="6405" width="12.6640625" style="103" customWidth="1"/>
    <col min="6406" max="6406" width="11.6640625" style="103" customWidth="1"/>
    <col min="6407" max="6407" width="15" style="103" customWidth="1"/>
    <col min="6408" max="6408" width="10.6640625" style="103" customWidth="1"/>
    <col min="6409" max="6411" width="13.6640625" style="103" customWidth="1"/>
    <col min="6412" max="6653" width="10.88671875" style="103"/>
    <col min="6654" max="6654" width="41.6640625" style="103" customWidth="1"/>
    <col min="6655" max="6655" width="2.6640625" style="103" customWidth="1"/>
    <col min="6656" max="6658" width="13.6640625" style="103" customWidth="1"/>
    <col min="6659" max="6661" width="12.6640625" style="103" customWidth="1"/>
    <col min="6662" max="6662" width="11.6640625" style="103" customWidth="1"/>
    <col min="6663" max="6663" width="15" style="103" customWidth="1"/>
    <col min="6664" max="6664" width="10.6640625" style="103" customWidth="1"/>
    <col min="6665" max="6667" width="13.6640625" style="103" customWidth="1"/>
    <col min="6668" max="6909" width="10.88671875" style="103"/>
    <col min="6910" max="6910" width="41.6640625" style="103" customWidth="1"/>
    <col min="6911" max="6911" width="2.6640625" style="103" customWidth="1"/>
    <col min="6912" max="6914" width="13.6640625" style="103" customWidth="1"/>
    <col min="6915" max="6917" width="12.6640625" style="103" customWidth="1"/>
    <col min="6918" max="6918" width="11.6640625" style="103" customWidth="1"/>
    <col min="6919" max="6919" width="15" style="103" customWidth="1"/>
    <col min="6920" max="6920" width="10.6640625" style="103" customWidth="1"/>
    <col min="6921" max="6923" width="13.6640625" style="103" customWidth="1"/>
    <col min="6924" max="7165" width="10.88671875" style="103"/>
    <col min="7166" max="7166" width="41.6640625" style="103" customWidth="1"/>
    <col min="7167" max="7167" width="2.6640625" style="103" customWidth="1"/>
    <col min="7168" max="7170" width="13.6640625" style="103" customWidth="1"/>
    <col min="7171" max="7173" width="12.6640625" style="103" customWidth="1"/>
    <col min="7174" max="7174" width="11.6640625" style="103" customWidth="1"/>
    <col min="7175" max="7175" width="15" style="103" customWidth="1"/>
    <col min="7176" max="7176" width="10.6640625" style="103" customWidth="1"/>
    <col min="7177" max="7179" width="13.6640625" style="103" customWidth="1"/>
    <col min="7180" max="7421" width="10.88671875" style="103"/>
    <col min="7422" max="7422" width="41.6640625" style="103" customWidth="1"/>
    <col min="7423" max="7423" width="2.6640625" style="103" customWidth="1"/>
    <col min="7424" max="7426" width="13.6640625" style="103" customWidth="1"/>
    <col min="7427" max="7429" width="12.6640625" style="103" customWidth="1"/>
    <col min="7430" max="7430" width="11.6640625" style="103" customWidth="1"/>
    <col min="7431" max="7431" width="15" style="103" customWidth="1"/>
    <col min="7432" max="7432" width="10.6640625" style="103" customWidth="1"/>
    <col min="7433" max="7435" width="13.6640625" style="103" customWidth="1"/>
    <col min="7436" max="7677" width="10.88671875" style="103"/>
    <col min="7678" max="7678" width="41.6640625" style="103" customWidth="1"/>
    <col min="7679" max="7679" width="2.6640625" style="103" customWidth="1"/>
    <col min="7680" max="7682" width="13.6640625" style="103" customWidth="1"/>
    <col min="7683" max="7685" width="12.6640625" style="103" customWidth="1"/>
    <col min="7686" max="7686" width="11.6640625" style="103" customWidth="1"/>
    <col min="7687" max="7687" width="15" style="103" customWidth="1"/>
    <col min="7688" max="7688" width="10.6640625" style="103" customWidth="1"/>
    <col min="7689" max="7691" width="13.6640625" style="103" customWidth="1"/>
    <col min="7692" max="7933" width="10.88671875" style="103"/>
    <col min="7934" max="7934" width="41.6640625" style="103" customWidth="1"/>
    <col min="7935" max="7935" width="2.6640625" style="103" customWidth="1"/>
    <col min="7936" max="7938" width="13.6640625" style="103" customWidth="1"/>
    <col min="7939" max="7941" width="12.6640625" style="103" customWidth="1"/>
    <col min="7942" max="7942" width="11.6640625" style="103" customWidth="1"/>
    <col min="7943" max="7943" width="15" style="103" customWidth="1"/>
    <col min="7944" max="7944" width="10.6640625" style="103" customWidth="1"/>
    <col min="7945" max="7947" width="13.6640625" style="103" customWidth="1"/>
    <col min="7948" max="8189" width="10.88671875" style="103"/>
    <col min="8190" max="8190" width="41.6640625" style="103" customWidth="1"/>
    <col min="8191" max="8191" width="2.6640625" style="103" customWidth="1"/>
    <col min="8192" max="8194" width="13.6640625" style="103" customWidth="1"/>
    <col min="8195" max="8197" width="12.6640625" style="103" customWidth="1"/>
    <col min="8198" max="8198" width="11.6640625" style="103" customWidth="1"/>
    <col min="8199" max="8199" width="15" style="103" customWidth="1"/>
    <col min="8200" max="8200" width="10.6640625" style="103" customWidth="1"/>
    <col min="8201" max="8203" width="13.6640625" style="103" customWidth="1"/>
    <col min="8204" max="8445" width="10.88671875" style="103"/>
    <col min="8446" max="8446" width="41.6640625" style="103" customWidth="1"/>
    <col min="8447" max="8447" width="2.6640625" style="103" customWidth="1"/>
    <col min="8448" max="8450" width="13.6640625" style="103" customWidth="1"/>
    <col min="8451" max="8453" width="12.6640625" style="103" customWidth="1"/>
    <col min="8454" max="8454" width="11.6640625" style="103" customWidth="1"/>
    <col min="8455" max="8455" width="15" style="103" customWidth="1"/>
    <col min="8456" max="8456" width="10.6640625" style="103" customWidth="1"/>
    <col min="8457" max="8459" width="13.6640625" style="103" customWidth="1"/>
    <col min="8460" max="8701" width="10.88671875" style="103"/>
    <col min="8702" max="8702" width="41.6640625" style="103" customWidth="1"/>
    <col min="8703" max="8703" width="2.6640625" style="103" customWidth="1"/>
    <col min="8704" max="8706" width="13.6640625" style="103" customWidth="1"/>
    <col min="8707" max="8709" width="12.6640625" style="103" customWidth="1"/>
    <col min="8710" max="8710" width="11.6640625" style="103" customWidth="1"/>
    <col min="8711" max="8711" width="15" style="103" customWidth="1"/>
    <col min="8712" max="8712" width="10.6640625" style="103" customWidth="1"/>
    <col min="8713" max="8715" width="13.6640625" style="103" customWidth="1"/>
    <col min="8716" max="8957" width="10.88671875" style="103"/>
    <col min="8958" max="8958" width="41.6640625" style="103" customWidth="1"/>
    <col min="8959" max="8959" width="2.6640625" style="103" customWidth="1"/>
    <col min="8960" max="8962" width="13.6640625" style="103" customWidth="1"/>
    <col min="8963" max="8965" width="12.6640625" style="103" customWidth="1"/>
    <col min="8966" max="8966" width="11.6640625" style="103" customWidth="1"/>
    <col min="8967" max="8967" width="15" style="103" customWidth="1"/>
    <col min="8968" max="8968" width="10.6640625" style="103" customWidth="1"/>
    <col min="8969" max="8971" width="13.6640625" style="103" customWidth="1"/>
    <col min="8972" max="9213" width="10.88671875" style="103"/>
    <col min="9214" max="9214" width="41.6640625" style="103" customWidth="1"/>
    <col min="9215" max="9215" width="2.6640625" style="103" customWidth="1"/>
    <col min="9216" max="9218" width="13.6640625" style="103" customWidth="1"/>
    <col min="9219" max="9221" width="12.6640625" style="103" customWidth="1"/>
    <col min="9222" max="9222" width="11.6640625" style="103" customWidth="1"/>
    <col min="9223" max="9223" width="15" style="103" customWidth="1"/>
    <col min="9224" max="9224" width="10.6640625" style="103" customWidth="1"/>
    <col min="9225" max="9227" width="13.6640625" style="103" customWidth="1"/>
    <col min="9228" max="9469" width="10.88671875" style="103"/>
    <col min="9470" max="9470" width="41.6640625" style="103" customWidth="1"/>
    <col min="9471" max="9471" width="2.6640625" style="103" customWidth="1"/>
    <col min="9472" max="9474" width="13.6640625" style="103" customWidth="1"/>
    <col min="9475" max="9477" width="12.6640625" style="103" customWidth="1"/>
    <col min="9478" max="9478" width="11.6640625" style="103" customWidth="1"/>
    <col min="9479" max="9479" width="15" style="103" customWidth="1"/>
    <col min="9480" max="9480" width="10.6640625" style="103" customWidth="1"/>
    <col min="9481" max="9483" width="13.6640625" style="103" customWidth="1"/>
    <col min="9484" max="9725" width="10.88671875" style="103"/>
    <col min="9726" max="9726" width="41.6640625" style="103" customWidth="1"/>
    <col min="9727" max="9727" width="2.6640625" style="103" customWidth="1"/>
    <col min="9728" max="9730" width="13.6640625" style="103" customWidth="1"/>
    <col min="9731" max="9733" width="12.6640625" style="103" customWidth="1"/>
    <col min="9734" max="9734" width="11.6640625" style="103" customWidth="1"/>
    <col min="9735" max="9735" width="15" style="103" customWidth="1"/>
    <col min="9736" max="9736" width="10.6640625" style="103" customWidth="1"/>
    <col min="9737" max="9739" width="13.6640625" style="103" customWidth="1"/>
    <col min="9740" max="9981" width="10.88671875" style="103"/>
    <col min="9982" max="9982" width="41.6640625" style="103" customWidth="1"/>
    <col min="9983" max="9983" width="2.6640625" style="103" customWidth="1"/>
    <col min="9984" max="9986" width="13.6640625" style="103" customWidth="1"/>
    <col min="9987" max="9989" width="12.6640625" style="103" customWidth="1"/>
    <col min="9990" max="9990" width="11.6640625" style="103" customWidth="1"/>
    <col min="9991" max="9991" width="15" style="103" customWidth="1"/>
    <col min="9992" max="9992" width="10.6640625" style="103" customWidth="1"/>
    <col min="9993" max="9995" width="13.6640625" style="103" customWidth="1"/>
    <col min="9996" max="10237" width="10.88671875" style="103"/>
    <col min="10238" max="10238" width="41.6640625" style="103" customWidth="1"/>
    <col min="10239" max="10239" width="2.6640625" style="103" customWidth="1"/>
    <col min="10240" max="10242" width="13.6640625" style="103" customWidth="1"/>
    <col min="10243" max="10245" width="12.6640625" style="103" customWidth="1"/>
    <col min="10246" max="10246" width="11.6640625" style="103" customWidth="1"/>
    <col min="10247" max="10247" width="15" style="103" customWidth="1"/>
    <col min="10248" max="10248" width="10.6640625" style="103" customWidth="1"/>
    <col min="10249" max="10251" width="13.6640625" style="103" customWidth="1"/>
    <col min="10252" max="10493" width="10.88671875" style="103"/>
    <col min="10494" max="10494" width="41.6640625" style="103" customWidth="1"/>
    <col min="10495" max="10495" width="2.6640625" style="103" customWidth="1"/>
    <col min="10496" max="10498" width="13.6640625" style="103" customWidth="1"/>
    <col min="10499" max="10501" width="12.6640625" style="103" customWidth="1"/>
    <col min="10502" max="10502" width="11.6640625" style="103" customWidth="1"/>
    <col min="10503" max="10503" width="15" style="103" customWidth="1"/>
    <col min="10504" max="10504" width="10.6640625" style="103" customWidth="1"/>
    <col min="10505" max="10507" width="13.6640625" style="103" customWidth="1"/>
    <col min="10508" max="10749" width="10.88671875" style="103"/>
    <col min="10750" max="10750" width="41.6640625" style="103" customWidth="1"/>
    <col min="10751" max="10751" width="2.6640625" style="103" customWidth="1"/>
    <col min="10752" max="10754" width="13.6640625" style="103" customWidth="1"/>
    <col min="10755" max="10757" width="12.6640625" style="103" customWidth="1"/>
    <col min="10758" max="10758" width="11.6640625" style="103" customWidth="1"/>
    <col min="10759" max="10759" width="15" style="103" customWidth="1"/>
    <col min="10760" max="10760" width="10.6640625" style="103" customWidth="1"/>
    <col min="10761" max="10763" width="13.6640625" style="103" customWidth="1"/>
    <col min="10764" max="11005" width="10.88671875" style="103"/>
    <col min="11006" max="11006" width="41.6640625" style="103" customWidth="1"/>
    <col min="11007" max="11007" width="2.6640625" style="103" customWidth="1"/>
    <col min="11008" max="11010" width="13.6640625" style="103" customWidth="1"/>
    <col min="11011" max="11013" width="12.6640625" style="103" customWidth="1"/>
    <col min="11014" max="11014" width="11.6640625" style="103" customWidth="1"/>
    <col min="11015" max="11015" width="15" style="103" customWidth="1"/>
    <col min="11016" max="11016" width="10.6640625" style="103" customWidth="1"/>
    <col min="11017" max="11019" width="13.6640625" style="103" customWidth="1"/>
    <col min="11020" max="11261" width="10.88671875" style="103"/>
    <col min="11262" max="11262" width="41.6640625" style="103" customWidth="1"/>
    <col min="11263" max="11263" width="2.6640625" style="103" customWidth="1"/>
    <col min="11264" max="11266" width="13.6640625" style="103" customWidth="1"/>
    <col min="11267" max="11269" width="12.6640625" style="103" customWidth="1"/>
    <col min="11270" max="11270" width="11.6640625" style="103" customWidth="1"/>
    <col min="11271" max="11271" width="15" style="103" customWidth="1"/>
    <col min="11272" max="11272" width="10.6640625" style="103" customWidth="1"/>
    <col min="11273" max="11275" width="13.6640625" style="103" customWidth="1"/>
    <col min="11276" max="11517" width="10.88671875" style="103"/>
    <col min="11518" max="11518" width="41.6640625" style="103" customWidth="1"/>
    <col min="11519" max="11519" width="2.6640625" style="103" customWidth="1"/>
    <col min="11520" max="11522" width="13.6640625" style="103" customWidth="1"/>
    <col min="11523" max="11525" width="12.6640625" style="103" customWidth="1"/>
    <col min="11526" max="11526" width="11.6640625" style="103" customWidth="1"/>
    <col min="11527" max="11527" width="15" style="103" customWidth="1"/>
    <col min="11528" max="11528" width="10.6640625" style="103" customWidth="1"/>
    <col min="11529" max="11531" width="13.6640625" style="103" customWidth="1"/>
    <col min="11532" max="11773" width="10.88671875" style="103"/>
    <col min="11774" max="11774" width="41.6640625" style="103" customWidth="1"/>
    <col min="11775" max="11775" width="2.6640625" style="103" customWidth="1"/>
    <col min="11776" max="11778" width="13.6640625" style="103" customWidth="1"/>
    <col min="11779" max="11781" width="12.6640625" style="103" customWidth="1"/>
    <col min="11782" max="11782" width="11.6640625" style="103" customWidth="1"/>
    <col min="11783" max="11783" width="15" style="103" customWidth="1"/>
    <col min="11784" max="11784" width="10.6640625" style="103" customWidth="1"/>
    <col min="11785" max="11787" width="13.6640625" style="103" customWidth="1"/>
    <col min="11788" max="12029" width="10.88671875" style="103"/>
    <col min="12030" max="12030" width="41.6640625" style="103" customWidth="1"/>
    <col min="12031" max="12031" width="2.6640625" style="103" customWidth="1"/>
    <col min="12032" max="12034" width="13.6640625" style="103" customWidth="1"/>
    <col min="12035" max="12037" width="12.6640625" style="103" customWidth="1"/>
    <col min="12038" max="12038" width="11.6640625" style="103" customWidth="1"/>
    <col min="12039" max="12039" width="15" style="103" customWidth="1"/>
    <col min="12040" max="12040" width="10.6640625" style="103" customWidth="1"/>
    <col min="12041" max="12043" width="13.6640625" style="103" customWidth="1"/>
    <col min="12044" max="12285" width="10.88671875" style="103"/>
    <col min="12286" max="12286" width="41.6640625" style="103" customWidth="1"/>
    <col min="12287" max="12287" width="2.6640625" style="103" customWidth="1"/>
    <col min="12288" max="12290" width="13.6640625" style="103" customWidth="1"/>
    <col min="12291" max="12293" width="12.6640625" style="103" customWidth="1"/>
    <col min="12294" max="12294" width="11.6640625" style="103" customWidth="1"/>
    <col min="12295" max="12295" width="15" style="103" customWidth="1"/>
    <col min="12296" max="12296" width="10.6640625" style="103" customWidth="1"/>
    <col min="12297" max="12299" width="13.6640625" style="103" customWidth="1"/>
    <col min="12300" max="12541" width="10.88671875" style="103"/>
    <col min="12542" max="12542" width="41.6640625" style="103" customWidth="1"/>
    <col min="12543" max="12543" width="2.6640625" style="103" customWidth="1"/>
    <col min="12544" max="12546" width="13.6640625" style="103" customWidth="1"/>
    <col min="12547" max="12549" width="12.6640625" style="103" customWidth="1"/>
    <col min="12550" max="12550" width="11.6640625" style="103" customWidth="1"/>
    <col min="12551" max="12551" width="15" style="103" customWidth="1"/>
    <col min="12552" max="12552" width="10.6640625" style="103" customWidth="1"/>
    <col min="12553" max="12555" width="13.6640625" style="103" customWidth="1"/>
    <col min="12556" max="12797" width="10.88671875" style="103"/>
    <col min="12798" max="12798" width="41.6640625" style="103" customWidth="1"/>
    <col min="12799" max="12799" width="2.6640625" style="103" customWidth="1"/>
    <col min="12800" max="12802" width="13.6640625" style="103" customWidth="1"/>
    <col min="12803" max="12805" width="12.6640625" style="103" customWidth="1"/>
    <col min="12806" max="12806" width="11.6640625" style="103" customWidth="1"/>
    <col min="12807" max="12807" width="15" style="103" customWidth="1"/>
    <col min="12808" max="12808" width="10.6640625" style="103" customWidth="1"/>
    <col min="12809" max="12811" width="13.6640625" style="103" customWidth="1"/>
    <col min="12812" max="13053" width="10.88671875" style="103"/>
    <col min="13054" max="13054" width="41.6640625" style="103" customWidth="1"/>
    <col min="13055" max="13055" width="2.6640625" style="103" customWidth="1"/>
    <col min="13056" max="13058" width="13.6640625" style="103" customWidth="1"/>
    <col min="13059" max="13061" width="12.6640625" style="103" customWidth="1"/>
    <col min="13062" max="13062" width="11.6640625" style="103" customWidth="1"/>
    <col min="13063" max="13063" width="15" style="103" customWidth="1"/>
    <col min="13064" max="13064" width="10.6640625" style="103" customWidth="1"/>
    <col min="13065" max="13067" width="13.6640625" style="103" customWidth="1"/>
    <col min="13068" max="13309" width="10.88671875" style="103"/>
    <col min="13310" max="13310" width="41.6640625" style="103" customWidth="1"/>
    <col min="13311" max="13311" width="2.6640625" style="103" customWidth="1"/>
    <col min="13312" max="13314" width="13.6640625" style="103" customWidth="1"/>
    <col min="13315" max="13317" width="12.6640625" style="103" customWidth="1"/>
    <col min="13318" max="13318" width="11.6640625" style="103" customWidth="1"/>
    <col min="13319" max="13319" width="15" style="103" customWidth="1"/>
    <col min="13320" max="13320" width="10.6640625" style="103" customWidth="1"/>
    <col min="13321" max="13323" width="13.6640625" style="103" customWidth="1"/>
    <col min="13324" max="13565" width="10.88671875" style="103"/>
    <col min="13566" max="13566" width="41.6640625" style="103" customWidth="1"/>
    <col min="13567" max="13567" width="2.6640625" style="103" customWidth="1"/>
    <col min="13568" max="13570" width="13.6640625" style="103" customWidth="1"/>
    <col min="13571" max="13573" width="12.6640625" style="103" customWidth="1"/>
    <col min="13574" max="13574" width="11.6640625" style="103" customWidth="1"/>
    <col min="13575" max="13575" width="15" style="103" customWidth="1"/>
    <col min="13576" max="13576" width="10.6640625" style="103" customWidth="1"/>
    <col min="13577" max="13579" width="13.6640625" style="103" customWidth="1"/>
    <col min="13580" max="13821" width="10.88671875" style="103"/>
    <col min="13822" max="13822" width="41.6640625" style="103" customWidth="1"/>
    <col min="13823" max="13823" width="2.6640625" style="103" customWidth="1"/>
    <col min="13824" max="13826" width="13.6640625" style="103" customWidth="1"/>
    <col min="13827" max="13829" width="12.6640625" style="103" customWidth="1"/>
    <col min="13830" max="13830" width="11.6640625" style="103" customWidth="1"/>
    <col min="13831" max="13831" width="15" style="103" customWidth="1"/>
    <col min="13832" max="13832" width="10.6640625" style="103" customWidth="1"/>
    <col min="13833" max="13835" width="13.6640625" style="103" customWidth="1"/>
    <col min="13836" max="14077" width="10.88671875" style="103"/>
    <col min="14078" max="14078" width="41.6640625" style="103" customWidth="1"/>
    <col min="14079" max="14079" width="2.6640625" style="103" customWidth="1"/>
    <col min="14080" max="14082" width="13.6640625" style="103" customWidth="1"/>
    <col min="14083" max="14085" width="12.6640625" style="103" customWidth="1"/>
    <col min="14086" max="14086" width="11.6640625" style="103" customWidth="1"/>
    <col min="14087" max="14087" width="15" style="103" customWidth="1"/>
    <col min="14088" max="14088" width="10.6640625" style="103" customWidth="1"/>
    <col min="14089" max="14091" width="13.6640625" style="103" customWidth="1"/>
    <col min="14092" max="14333" width="10.88671875" style="103"/>
    <col min="14334" max="14334" width="41.6640625" style="103" customWidth="1"/>
    <col min="14335" max="14335" width="2.6640625" style="103" customWidth="1"/>
    <col min="14336" max="14338" width="13.6640625" style="103" customWidth="1"/>
    <col min="14339" max="14341" width="12.6640625" style="103" customWidth="1"/>
    <col min="14342" max="14342" width="11.6640625" style="103" customWidth="1"/>
    <col min="14343" max="14343" width="15" style="103" customWidth="1"/>
    <col min="14344" max="14344" width="10.6640625" style="103" customWidth="1"/>
    <col min="14345" max="14347" width="13.6640625" style="103" customWidth="1"/>
    <col min="14348" max="14589" width="10.88671875" style="103"/>
    <col min="14590" max="14590" width="41.6640625" style="103" customWidth="1"/>
    <col min="14591" max="14591" width="2.6640625" style="103" customWidth="1"/>
    <col min="14592" max="14594" width="13.6640625" style="103" customWidth="1"/>
    <col min="14595" max="14597" width="12.6640625" style="103" customWidth="1"/>
    <col min="14598" max="14598" width="11.6640625" style="103" customWidth="1"/>
    <col min="14599" max="14599" width="15" style="103" customWidth="1"/>
    <col min="14600" max="14600" width="10.6640625" style="103" customWidth="1"/>
    <col min="14601" max="14603" width="13.6640625" style="103" customWidth="1"/>
    <col min="14604" max="14845" width="10.88671875" style="103"/>
    <col min="14846" max="14846" width="41.6640625" style="103" customWidth="1"/>
    <col min="14847" max="14847" width="2.6640625" style="103" customWidth="1"/>
    <col min="14848" max="14850" width="13.6640625" style="103" customWidth="1"/>
    <col min="14851" max="14853" width="12.6640625" style="103" customWidth="1"/>
    <col min="14854" max="14854" width="11.6640625" style="103" customWidth="1"/>
    <col min="14855" max="14855" width="15" style="103" customWidth="1"/>
    <col min="14856" max="14856" width="10.6640625" style="103" customWidth="1"/>
    <col min="14857" max="14859" width="13.6640625" style="103" customWidth="1"/>
    <col min="14860" max="15101" width="10.88671875" style="103"/>
    <col min="15102" max="15102" width="41.6640625" style="103" customWidth="1"/>
    <col min="15103" max="15103" width="2.6640625" style="103" customWidth="1"/>
    <col min="15104" max="15106" width="13.6640625" style="103" customWidth="1"/>
    <col min="15107" max="15109" width="12.6640625" style="103" customWidth="1"/>
    <col min="15110" max="15110" width="11.6640625" style="103" customWidth="1"/>
    <col min="15111" max="15111" width="15" style="103" customWidth="1"/>
    <col min="15112" max="15112" width="10.6640625" style="103" customWidth="1"/>
    <col min="15113" max="15115" width="13.6640625" style="103" customWidth="1"/>
    <col min="15116" max="15357" width="10.88671875" style="103"/>
    <col min="15358" max="15358" width="41.6640625" style="103" customWidth="1"/>
    <col min="15359" max="15359" width="2.6640625" style="103" customWidth="1"/>
    <col min="15360" max="15362" width="13.6640625" style="103" customWidth="1"/>
    <col min="15363" max="15365" width="12.6640625" style="103" customWidth="1"/>
    <col min="15366" max="15366" width="11.6640625" style="103" customWidth="1"/>
    <col min="15367" max="15367" width="15" style="103" customWidth="1"/>
    <col min="15368" max="15368" width="10.6640625" style="103" customWidth="1"/>
    <col min="15369" max="15371" width="13.6640625" style="103" customWidth="1"/>
    <col min="15372" max="15613" width="10.88671875" style="103"/>
    <col min="15614" max="15614" width="41.6640625" style="103" customWidth="1"/>
    <col min="15615" max="15615" width="2.6640625" style="103" customWidth="1"/>
    <col min="15616" max="15618" width="13.6640625" style="103" customWidth="1"/>
    <col min="15619" max="15621" width="12.6640625" style="103" customWidth="1"/>
    <col min="15622" max="15622" width="11.6640625" style="103" customWidth="1"/>
    <col min="15623" max="15623" width="15" style="103" customWidth="1"/>
    <col min="15624" max="15624" width="10.6640625" style="103" customWidth="1"/>
    <col min="15625" max="15627" width="13.6640625" style="103" customWidth="1"/>
    <col min="15628" max="15869" width="10.88671875" style="103"/>
    <col min="15870" max="15870" width="41.6640625" style="103" customWidth="1"/>
    <col min="15871" max="15871" width="2.6640625" style="103" customWidth="1"/>
    <col min="15872" max="15874" width="13.6640625" style="103" customWidth="1"/>
    <col min="15875" max="15877" width="12.6640625" style="103" customWidth="1"/>
    <col min="15878" max="15878" width="11.6640625" style="103" customWidth="1"/>
    <col min="15879" max="15879" width="15" style="103" customWidth="1"/>
    <col min="15880" max="15880" width="10.6640625" style="103" customWidth="1"/>
    <col min="15881" max="15883" width="13.6640625" style="103" customWidth="1"/>
    <col min="15884" max="16125" width="10.88671875" style="103"/>
    <col min="16126" max="16126" width="41.6640625" style="103" customWidth="1"/>
    <col min="16127" max="16127" width="2.6640625" style="103" customWidth="1"/>
    <col min="16128" max="16130" width="13.6640625" style="103" customWidth="1"/>
    <col min="16131" max="16133" width="12.6640625" style="103" customWidth="1"/>
    <col min="16134" max="16134" width="11.6640625" style="103" customWidth="1"/>
    <col min="16135" max="16135" width="15" style="103" customWidth="1"/>
    <col min="16136" max="16136" width="10.6640625" style="103" customWidth="1"/>
    <col min="16137" max="16139" width="13.6640625" style="103" customWidth="1"/>
    <col min="16140" max="16384" width="10.88671875" style="103"/>
  </cols>
  <sheetData>
    <row r="1" spans="1:7">
      <c r="A1" s="108" t="s">
        <v>1387</v>
      </c>
      <c r="B1" s="221">
        <v>2019</v>
      </c>
      <c r="C1" s="221">
        <v>2018</v>
      </c>
    </row>
    <row r="2" spans="1:7">
      <c r="A2" s="101"/>
    </row>
    <row r="3" spans="1:7">
      <c r="A3" s="101" t="s">
        <v>1748</v>
      </c>
      <c r="B3" s="223">
        <f>ROUND((B69-B151),2)</f>
        <v>0</v>
      </c>
      <c r="C3" s="223">
        <f>ROUND((C69-C151),2)</f>
        <v>0</v>
      </c>
      <c r="D3" s="105"/>
      <c r="E3" s="105"/>
      <c r="F3" s="105"/>
    </row>
    <row r="4" spans="1:7">
      <c r="A4" s="101" t="s">
        <v>1388</v>
      </c>
      <c r="B4" s="223"/>
      <c r="C4" s="223"/>
    </row>
    <row r="5" spans="1:7">
      <c r="A5" s="101" t="s">
        <v>1389</v>
      </c>
      <c r="B5" s="223">
        <f>ROUND(-B12+B241,2)</f>
        <v>0</v>
      </c>
      <c r="C5" s="223" t="s">
        <v>1386</v>
      </c>
      <c r="D5" s="105"/>
      <c r="E5" s="102"/>
      <c r="F5" s="105"/>
    </row>
    <row r="6" spans="1:7">
      <c r="A6" s="101" t="s">
        <v>1390</v>
      </c>
      <c r="B6" s="223"/>
      <c r="C6" s="223"/>
    </row>
    <row r="7" spans="1:7">
      <c r="A7" s="101" t="s">
        <v>1391</v>
      </c>
      <c r="B7" s="223">
        <f>B285-B217</f>
        <v>0</v>
      </c>
      <c r="C7" s="223" t="s">
        <v>1386</v>
      </c>
      <c r="D7" s="106"/>
      <c r="E7" s="102"/>
      <c r="F7" s="106"/>
    </row>
    <row r="8" spans="1:7">
      <c r="D8" s="107"/>
      <c r="E8" s="107"/>
      <c r="F8" s="107"/>
    </row>
    <row r="9" spans="1:7">
      <c r="A9" s="108" t="s">
        <v>1394</v>
      </c>
      <c r="B9" s="222">
        <f>+B1</f>
        <v>2019</v>
      </c>
      <c r="C9" s="222">
        <f>+C1</f>
        <v>2018</v>
      </c>
      <c r="E9" s="101"/>
    </row>
    <row r="10" spans="1:7">
      <c r="D10" s="109"/>
      <c r="E10" s="109"/>
      <c r="F10" s="109"/>
    </row>
    <row r="11" spans="1:7">
      <c r="A11" s="101" t="s">
        <v>1395</v>
      </c>
    </row>
    <row r="12" spans="1:7">
      <c r="A12" s="101" t="s">
        <v>1396</v>
      </c>
      <c r="B12" s="222">
        <f>+'2019'!O28</f>
        <v>0</v>
      </c>
      <c r="C12" s="222">
        <f>+'2018'!O28</f>
        <v>0</v>
      </c>
      <c r="D12" s="109"/>
      <c r="E12" s="105"/>
      <c r="F12" s="105"/>
      <c r="G12" s="109"/>
    </row>
    <row r="13" spans="1:7">
      <c r="A13" s="101" t="s">
        <v>1397</v>
      </c>
      <c r="B13" s="222">
        <v>0</v>
      </c>
      <c r="C13" s="222">
        <v>0</v>
      </c>
      <c r="D13" s="109"/>
      <c r="E13" s="105"/>
      <c r="F13" s="105"/>
    </row>
    <row r="14" spans="1:7">
      <c r="A14" s="101" t="s">
        <v>1398</v>
      </c>
      <c r="B14" s="222">
        <f>+'2019'!O32+'2019'!O33+'2019'!O36+'2019'!O37</f>
        <v>0</v>
      </c>
      <c r="C14" s="222">
        <f>+'2018'!O32+'2018'!O33+'2018'!O36+'2018'!O37</f>
        <v>0</v>
      </c>
      <c r="D14" s="109"/>
      <c r="E14" s="105"/>
      <c r="F14" s="105"/>
    </row>
    <row r="15" spans="1:7">
      <c r="A15" s="101" t="s">
        <v>1399</v>
      </c>
      <c r="B15" s="222">
        <f>+'2019'!O34-'2019'!O38</f>
        <v>0</v>
      </c>
      <c r="C15" s="222">
        <f>-'2018'!O34-'2018'!O38</f>
        <v>0</v>
      </c>
      <c r="D15" s="109"/>
      <c r="E15" s="105"/>
      <c r="F15" s="105"/>
    </row>
    <row r="16" spans="1:7">
      <c r="A16" s="101" t="s">
        <v>1400</v>
      </c>
      <c r="B16" s="222">
        <f>+SUM('2019'!O70:O77)</f>
        <v>0</v>
      </c>
      <c r="C16" s="222">
        <f>+SUM('2018'!O70:O77)</f>
        <v>0</v>
      </c>
      <c r="D16" s="109"/>
      <c r="E16" s="109"/>
      <c r="F16" s="109"/>
    </row>
    <row r="17" spans="1:8">
      <c r="A17" s="101" t="s">
        <v>1401</v>
      </c>
      <c r="B17" s="222">
        <f>-'2019'!O78</f>
        <v>0</v>
      </c>
      <c r="C17" s="222">
        <f>-'2018'!O78</f>
        <v>0</v>
      </c>
      <c r="D17" s="109"/>
      <c r="E17" s="109"/>
      <c r="F17" s="109"/>
    </row>
    <row r="18" spans="1:8">
      <c r="A18" s="101" t="s">
        <v>1402</v>
      </c>
      <c r="B18" s="222">
        <f>+SUM('2019'!O92:O95)</f>
        <v>0</v>
      </c>
      <c r="C18" s="222">
        <f>+SUM('2018'!O92:O95)</f>
        <v>0</v>
      </c>
      <c r="D18" s="109"/>
      <c r="E18" s="109"/>
      <c r="F18" s="109"/>
      <c r="G18" s="110"/>
    </row>
    <row r="19" spans="1:8">
      <c r="A19" s="101" t="s">
        <v>1574</v>
      </c>
      <c r="B19" s="222">
        <f>+'2019'!O65+'2019'!O67</f>
        <v>0</v>
      </c>
      <c r="C19" s="222">
        <f>+'2018'!O65+'2018'!O67</f>
        <v>0</v>
      </c>
      <c r="D19" s="109"/>
      <c r="E19" s="109"/>
      <c r="F19" s="109"/>
      <c r="G19" s="110"/>
    </row>
    <row r="20" spans="1:8">
      <c r="A20" s="101" t="s">
        <v>1403</v>
      </c>
      <c r="B20" s="222">
        <f>+'2019'!O97-SUM(B12:B19)-B21</f>
        <v>0</v>
      </c>
      <c r="C20" s="222">
        <f>+'2018'!O97-SUM(C12:C19)-C21</f>
        <v>0</v>
      </c>
      <c r="D20" s="109"/>
      <c r="E20" s="105"/>
      <c r="F20" s="105"/>
      <c r="G20" s="111"/>
    </row>
    <row r="21" spans="1:8">
      <c r="A21" s="101" t="s">
        <v>1404</v>
      </c>
      <c r="B21" s="222">
        <f>+'2019'!O96</f>
        <v>0</v>
      </c>
      <c r="C21" s="222">
        <v>0</v>
      </c>
      <c r="D21" s="109"/>
      <c r="E21" s="105"/>
      <c r="F21" s="105"/>
    </row>
    <row r="22" spans="1:8">
      <c r="A22" s="108" t="s">
        <v>1405</v>
      </c>
      <c r="B22" s="257">
        <f>SUM(B12:B21)</f>
        <v>0</v>
      </c>
      <c r="C22" s="221">
        <f>SUM(C12:C21)</f>
        <v>0</v>
      </c>
      <c r="D22" s="105"/>
      <c r="G22" s="118"/>
      <c r="H22" s="118"/>
    </row>
    <row r="23" spans="1:8">
      <c r="A23" s="106"/>
      <c r="D23" s="107"/>
      <c r="E23" s="107"/>
      <c r="F23" s="107"/>
    </row>
    <row r="24" spans="1:8">
      <c r="A24" s="101" t="s">
        <v>1406</v>
      </c>
      <c r="B24" s="222">
        <v>0</v>
      </c>
      <c r="C24" s="222">
        <v>0</v>
      </c>
      <c r="D24" s="109"/>
      <c r="E24" s="105"/>
      <c r="F24" s="105"/>
    </row>
    <row r="25" spans="1:8">
      <c r="D25" s="107"/>
      <c r="E25" s="107"/>
      <c r="F25" s="107"/>
    </row>
    <row r="26" spans="1:8">
      <c r="A26" s="101" t="s">
        <v>1407</v>
      </c>
      <c r="E26" s="109"/>
      <c r="F26" s="109"/>
    </row>
    <row r="27" spans="1:8">
      <c r="A27" s="101" t="s">
        <v>1408</v>
      </c>
      <c r="B27" s="222">
        <f>+C33</f>
        <v>0</v>
      </c>
      <c r="C27" s="222" t="s">
        <v>1409</v>
      </c>
      <c r="D27" s="105"/>
      <c r="E27" s="102"/>
      <c r="F27" s="105"/>
    </row>
    <row r="28" spans="1:8">
      <c r="A28" s="101" t="s">
        <v>1410</v>
      </c>
      <c r="B28" s="222">
        <f>+Adicionales!B4</f>
        <v>0</v>
      </c>
      <c r="C28" s="222" t="s">
        <v>1409</v>
      </c>
      <c r="D28" s="109"/>
      <c r="E28" s="102"/>
      <c r="F28" s="105"/>
    </row>
    <row r="29" spans="1:8">
      <c r="A29" s="101" t="s">
        <v>1411</v>
      </c>
      <c r="B29" s="222">
        <f>+Adicionales!B5</f>
        <v>0</v>
      </c>
      <c r="C29" s="222" t="s">
        <v>1409</v>
      </c>
      <c r="D29" s="109"/>
      <c r="E29" s="102"/>
      <c r="F29" s="105"/>
    </row>
    <row r="30" spans="1:8">
      <c r="A30" s="101" t="s">
        <v>1412</v>
      </c>
      <c r="B30" s="222">
        <f>+Adicionales!B6</f>
        <v>0</v>
      </c>
      <c r="C30" s="222" t="s">
        <v>1409</v>
      </c>
      <c r="D30" s="109"/>
      <c r="E30" s="102"/>
      <c r="F30" s="109"/>
    </row>
    <row r="31" spans="1:8">
      <c r="A31" s="101" t="s">
        <v>1571</v>
      </c>
      <c r="B31" s="222">
        <f>+Adicionales!B7</f>
        <v>0</v>
      </c>
      <c r="C31" s="222" t="s">
        <v>1409</v>
      </c>
      <c r="D31" s="109"/>
      <c r="E31" s="102"/>
      <c r="F31" s="109"/>
    </row>
    <row r="32" spans="1:8">
      <c r="A32" s="101" t="s">
        <v>1413</v>
      </c>
      <c r="B32" s="222">
        <f>+Adicionales!B8</f>
        <v>0</v>
      </c>
      <c r="C32" s="222" t="s">
        <v>1409</v>
      </c>
      <c r="D32" s="109"/>
      <c r="E32" s="102"/>
      <c r="F32" s="102"/>
    </row>
    <row r="33" spans="1:7">
      <c r="A33" s="108" t="s">
        <v>1414</v>
      </c>
      <c r="B33" s="222">
        <f>SUM(B27:B32)</f>
        <v>0</v>
      </c>
      <c r="C33" s="222">
        <f>+SUM('2018'!O101:O127)-SUM('2018'!O129:O131)</f>
        <v>0</v>
      </c>
      <c r="D33" s="105"/>
      <c r="E33" s="109"/>
      <c r="F33" s="105"/>
      <c r="G33" s="112"/>
    </row>
    <row r="34" spans="1:7">
      <c r="D34" s="107"/>
      <c r="E34" s="107"/>
      <c r="F34" s="107"/>
    </row>
    <row r="35" spans="1:7">
      <c r="A35" s="101" t="s">
        <v>1415</v>
      </c>
      <c r="E35" s="109"/>
      <c r="F35" s="109"/>
    </row>
    <row r="36" spans="1:7">
      <c r="A36" s="101" t="s">
        <v>1408</v>
      </c>
      <c r="B36" s="222">
        <f>+C41</f>
        <v>0</v>
      </c>
      <c r="C36" s="222" t="s">
        <v>1409</v>
      </c>
      <c r="D36" s="105"/>
      <c r="E36" s="102"/>
      <c r="F36" s="105"/>
    </row>
    <row r="37" spans="1:7">
      <c r="A37" s="101" t="s">
        <v>1410</v>
      </c>
      <c r="B37" s="222">
        <f>Adicionales!B13</f>
        <v>0</v>
      </c>
      <c r="C37" s="222" t="s">
        <v>1409</v>
      </c>
      <c r="D37" s="109"/>
      <c r="E37" s="102"/>
      <c r="F37" s="105"/>
    </row>
    <row r="38" spans="1:7">
      <c r="A38" s="101" t="s">
        <v>1411</v>
      </c>
      <c r="B38" s="222">
        <f>Adicionales!B14</f>
        <v>0</v>
      </c>
      <c r="C38" s="222" t="s">
        <v>1409</v>
      </c>
      <c r="D38" s="109"/>
      <c r="E38" s="102"/>
      <c r="F38" s="105"/>
    </row>
    <row r="39" spans="1:7">
      <c r="A39" s="101" t="s">
        <v>1412</v>
      </c>
      <c r="B39" s="222">
        <f>Adicionales!B15</f>
        <v>0</v>
      </c>
      <c r="C39" s="222" t="s">
        <v>1409</v>
      </c>
      <c r="D39" s="109"/>
      <c r="E39" s="102"/>
      <c r="F39" s="109"/>
    </row>
    <row r="40" spans="1:7">
      <c r="A40" s="101" t="s">
        <v>1416</v>
      </c>
      <c r="B40" s="222">
        <f>Adicionales!B16</f>
        <v>0</v>
      </c>
      <c r="C40" s="222" t="s">
        <v>1409</v>
      </c>
      <c r="D40" s="109"/>
      <c r="E40" s="102"/>
      <c r="F40" s="109"/>
    </row>
    <row r="41" spans="1:7">
      <c r="A41" s="108" t="s">
        <v>1414</v>
      </c>
      <c r="B41" s="222">
        <f>SUM(B36:B40)</f>
        <v>0</v>
      </c>
      <c r="C41" s="222">
        <f>SUM('2018'!O133:O139)</f>
        <v>0</v>
      </c>
      <c r="D41" s="105"/>
      <c r="E41" s="109"/>
      <c r="F41" s="105"/>
    </row>
    <row r="42" spans="1:7">
      <c r="A42" s="106"/>
      <c r="D42" s="107"/>
      <c r="E42" s="107"/>
      <c r="F42" s="107"/>
    </row>
    <row r="43" spans="1:7">
      <c r="A43" s="101" t="s">
        <v>1573</v>
      </c>
      <c r="E43" s="109"/>
      <c r="F43" s="109"/>
    </row>
    <row r="44" spans="1:7">
      <c r="A44" s="101" t="s">
        <v>1408</v>
      </c>
      <c r="B44" s="222">
        <f>C50</f>
        <v>0</v>
      </c>
      <c r="C44" s="222" t="s">
        <v>1409</v>
      </c>
      <c r="D44" s="105"/>
      <c r="E44" s="102"/>
      <c r="F44" s="105"/>
    </row>
    <row r="45" spans="1:7">
      <c r="A45" s="101" t="s">
        <v>1410</v>
      </c>
      <c r="B45" s="222">
        <f>+Adicionales!B21</f>
        <v>0</v>
      </c>
      <c r="C45" s="222" t="s">
        <v>1409</v>
      </c>
      <c r="D45" s="109"/>
      <c r="E45" s="102"/>
      <c r="F45" s="105"/>
    </row>
    <row r="46" spans="1:7">
      <c r="A46" s="101" t="s">
        <v>1459</v>
      </c>
      <c r="B46" s="222">
        <f>+Adicionales!B22</f>
        <v>0</v>
      </c>
      <c r="C46" s="222" t="s">
        <v>1409</v>
      </c>
      <c r="D46" s="109"/>
      <c r="E46" s="102"/>
      <c r="F46" s="102"/>
    </row>
    <row r="47" spans="1:7">
      <c r="A47" s="101" t="s">
        <v>1411</v>
      </c>
      <c r="B47" s="222">
        <f>+Adicionales!B23</f>
        <v>0</v>
      </c>
      <c r="C47" s="222" t="s">
        <v>1409</v>
      </c>
      <c r="D47" s="109"/>
      <c r="E47" s="102"/>
      <c r="F47" s="105"/>
    </row>
    <row r="48" spans="1:7">
      <c r="A48" s="101" t="s">
        <v>1412</v>
      </c>
      <c r="B48" s="222">
        <f>+Adicionales!B24</f>
        <v>0</v>
      </c>
      <c r="C48" s="222" t="s">
        <v>1409</v>
      </c>
      <c r="D48" s="109"/>
      <c r="E48" s="102"/>
      <c r="F48" s="109"/>
    </row>
    <row r="49" spans="1:7">
      <c r="A49" s="101" t="s">
        <v>1765</v>
      </c>
      <c r="B49" s="222">
        <f>+Adicionales!B25</f>
        <v>0</v>
      </c>
      <c r="C49" s="222" t="s">
        <v>1409</v>
      </c>
      <c r="D49" s="109"/>
      <c r="E49" s="102"/>
      <c r="F49" s="109"/>
    </row>
    <row r="50" spans="1:7">
      <c r="A50" s="108" t="s">
        <v>1414</v>
      </c>
      <c r="B50" s="222">
        <f>SUM(B44:B49)</f>
        <v>0</v>
      </c>
      <c r="C50" s="222">
        <f>SUM('2018'!O151:O159)</f>
        <v>0</v>
      </c>
      <c r="D50" s="105"/>
      <c r="E50" s="109"/>
      <c r="F50" s="105"/>
    </row>
    <row r="51" spans="1:7">
      <c r="A51" s="106"/>
      <c r="D51" s="107"/>
      <c r="E51" s="107"/>
      <c r="F51" s="107"/>
    </row>
    <row r="52" spans="1:7">
      <c r="A52" s="101" t="s">
        <v>1417</v>
      </c>
      <c r="E52" s="109"/>
      <c r="F52" s="109"/>
    </row>
    <row r="53" spans="1:7">
      <c r="A53" s="101" t="s">
        <v>1408</v>
      </c>
      <c r="B53" s="222">
        <f>C59</f>
        <v>0</v>
      </c>
      <c r="C53" s="222" t="s">
        <v>1409</v>
      </c>
      <c r="D53" s="105"/>
      <c r="E53" s="102"/>
      <c r="F53" s="105"/>
    </row>
    <row r="54" spans="1:7">
      <c r="A54" s="101" t="s">
        <v>1418</v>
      </c>
      <c r="B54" s="222">
        <f>+Adicionales!B30</f>
        <v>0</v>
      </c>
      <c r="C54" s="222" t="s">
        <v>1409</v>
      </c>
      <c r="D54" s="109"/>
      <c r="E54" s="102"/>
      <c r="F54" s="105"/>
      <c r="G54" s="113"/>
    </row>
    <row r="55" spans="1:7">
      <c r="A55" s="101" t="s">
        <v>1419</v>
      </c>
      <c r="B55" s="222">
        <f>+Adicionales!B31</f>
        <v>0</v>
      </c>
      <c r="C55" s="222" t="s">
        <v>1409</v>
      </c>
      <c r="D55" s="109"/>
      <c r="E55" s="102"/>
      <c r="F55" s="109"/>
    </row>
    <row r="56" spans="1:7">
      <c r="A56" s="101" t="s">
        <v>1420</v>
      </c>
      <c r="B56" s="222">
        <f>+Adicionales!B32</f>
        <v>0</v>
      </c>
      <c r="C56" s="222" t="s">
        <v>1409</v>
      </c>
      <c r="D56" s="109"/>
      <c r="E56" s="102"/>
      <c r="F56" s="105"/>
    </row>
    <row r="57" spans="1:7">
      <c r="A57" s="101" t="s">
        <v>1411</v>
      </c>
      <c r="B57" s="222">
        <f>+Adicionales!B33</f>
        <v>0</v>
      </c>
      <c r="C57" s="222" t="s">
        <v>1409</v>
      </c>
      <c r="D57" s="109"/>
      <c r="E57" s="102"/>
      <c r="F57" s="105"/>
    </row>
    <row r="58" spans="1:7">
      <c r="A58" s="101" t="s">
        <v>1421</v>
      </c>
      <c r="B58" s="222">
        <f>+Adicionales!B34</f>
        <v>0</v>
      </c>
      <c r="C58" s="222" t="s">
        <v>1409</v>
      </c>
      <c r="D58" s="109"/>
      <c r="E58" s="102"/>
      <c r="F58" s="109"/>
    </row>
    <row r="59" spans="1:7">
      <c r="A59" s="108" t="s">
        <v>1414</v>
      </c>
      <c r="B59" s="222">
        <f>SUM(B53:B58)</f>
        <v>0</v>
      </c>
      <c r="C59" s="222">
        <f>+SUM('2018'!O167:O176)</f>
        <v>0</v>
      </c>
      <c r="D59" s="105"/>
      <c r="E59" s="109"/>
      <c r="F59" s="105"/>
    </row>
    <row r="60" spans="1:7">
      <c r="A60" s="106"/>
      <c r="B60" s="222" t="s">
        <v>1393</v>
      </c>
      <c r="C60" s="222" t="s">
        <v>1393</v>
      </c>
      <c r="D60" s="107"/>
      <c r="E60" s="107"/>
      <c r="F60" s="107"/>
    </row>
    <row r="61" spans="1:7">
      <c r="A61" s="101" t="s">
        <v>1422</v>
      </c>
      <c r="E61" s="109"/>
      <c r="F61" s="109"/>
    </row>
    <row r="62" spans="1:7">
      <c r="A62" s="101" t="s">
        <v>1408</v>
      </c>
      <c r="B62" s="222">
        <f>C65</f>
        <v>0</v>
      </c>
      <c r="C62" s="222" t="s">
        <v>1409</v>
      </c>
      <c r="D62" s="105"/>
      <c r="E62" s="102"/>
      <c r="F62" s="105"/>
    </row>
    <row r="63" spans="1:7">
      <c r="A63" s="101" t="s">
        <v>1410</v>
      </c>
      <c r="B63" s="222">
        <f>Adicionales!B39</f>
        <v>0</v>
      </c>
      <c r="C63" s="222" t="s">
        <v>1409</v>
      </c>
      <c r="D63" s="109"/>
      <c r="E63" s="102"/>
      <c r="F63" s="105"/>
    </row>
    <row r="64" spans="1:7">
      <c r="A64" s="101" t="s">
        <v>1423</v>
      </c>
      <c r="B64" s="222">
        <f>Adicionales!B40</f>
        <v>0</v>
      </c>
      <c r="C64" s="222" t="s">
        <v>1409</v>
      </c>
      <c r="D64" s="109"/>
      <c r="E64" s="102"/>
      <c r="F64" s="109"/>
    </row>
    <row r="65" spans="1:7">
      <c r="A65" s="108" t="s">
        <v>1414</v>
      </c>
      <c r="B65" s="222">
        <f>B62+B63+B64</f>
        <v>0</v>
      </c>
      <c r="C65" s="222">
        <f>+'2018'!O215-C59-C50-C41-C33-C24-C67</f>
        <v>0</v>
      </c>
      <c r="D65" s="105"/>
      <c r="E65" s="109"/>
      <c r="F65" s="105"/>
    </row>
    <row r="66" spans="1:7">
      <c r="A66" s="108"/>
      <c r="D66" s="105"/>
      <c r="E66" s="109"/>
      <c r="F66" s="105"/>
    </row>
    <row r="67" spans="1:7">
      <c r="A67" s="101" t="s">
        <v>282</v>
      </c>
      <c r="B67" s="222">
        <f>+'2019'!O208+'2019'!O209</f>
        <v>0</v>
      </c>
      <c r="C67" s="222">
        <f>+'2018'!O208+'2018'!O209</f>
        <v>0</v>
      </c>
      <c r="D67" s="105"/>
      <c r="E67" s="109"/>
      <c r="F67" s="105"/>
    </row>
    <row r="68" spans="1:7">
      <c r="E68" s="109"/>
      <c r="F68" s="109"/>
    </row>
    <row r="69" spans="1:7">
      <c r="A69" s="108" t="s">
        <v>1424</v>
      </c>
      <c r="B69" s="376">
        <f>B22+B24+B33+B41+B50+B59+B65+B67</f>
        <v>0</v>
      </c>
      <c r="C69" s="256">
        <f>C22+C24+C33+C41+C50+C59+C65+C67</f>
        <v>0</v>
      </c>
      <c r="D69" s="258"/>
      <c r="E69" s="105"/>
      <c r="F69" s="105"/>
    </row>
    <row r="70" spans="1:7">
      <c r="A70" s="106"/>
      <c r="D70" s="107"/>
      <c r="E70" s="107"/>
      <c r="F70" s="107"/>
    </row>
    <row r="71" spans="1:7">
      <c r="B71" s="256"/>
      <c r="D71" s="109"/>
      <c r="E71" s="109"/>
      <c r="F71" s="109"/>
    </row>
    <row r="72" spans="1:7">
      <c r="A72" s="108" t="s">
        <v>1425</v>
      </c>
      <c r="E72" s="109"/>
      <c r="F72" s="109"/>
    </row>
    <row r="73" spans="1:7">
      <c r="A73" s="101" t="s">
        <v>1426</v>
      </c>
      <c r="B73" s="222">
        <f>+'2019'!O261+'2019'!O262+'2019'!O264+'2019'!O265</f>
        <v>0</v>
      </c>
      <c r="C73" s="222">
        <f>+'2018'!O261+'2018'!O262+'2018'!O264+'2018'!O265+'2018'!O266+'2018'!O267</f>
        <v>0</v>
      </c>
      <c r="D73" s="109"/>
      <c r="E73" s="105"/>
      <c r="F73" s="105"/>
    </row>
    <row r="74" spans="1:7">
      <c r="A74" s="101" t="s">
        <v>1427</v>
      </c>
      <c r="B74" s="222">
        <f>+B91</f>
        <v>0</v>
      </c>
      <c r="C74" s="222">
        <v>0</v>
      </c>
      <c r="D74" s="109"/>
      <c r="E74" s="105"/>
      <c r="F74" s="105"/>
    </row>
    <row r="75" spans="1:7">
      <c r="A75" s="101" t="s">
        <v>1428</v>
      </c>
      <c r="B75" s="222">
        <f>+'2019'!O248+'2019'!O249+'2019'!O251+'2019'!O252+'2019'!O254+'2019'!O255+'2019'!O257+'2019'!O258+'2019'!O266+'2019'!O267+'2019'!O292+'2019'!O293</f>
        <v>0</v>
      </c>
      <c r="C75" s="222">
        <f>+'2018'!O248+'2018'!O249+'2018'!O251+'2018'!O252+'2018'!O254+'2018'!O255+'2018'!O257+'2018'!O258+'2018'!O266+'2018'!O267+'2018'!O292+'2018'!O293</f>
        <v>0</v>
      </c>
      <c r="D75" s="109"/>
      <c r="E75" s="105"/>
      <c r="F75" s="105"/>
    </row>
    <row r="76" spans="1:7">
      <c r="A76" s="101" t="s">
        <v>1429</v>
      </c>
      <c r="B76" s="222">
        <f>+SUM('2019'!O241:O245)</f>
        <v>0</v>
      </c>
      <c r="C76" s="222">
        <f>+SUM('2018'!O241:O245)</f>
        <v>0</v>
      </c>
      <c r="D76" s="109"/>
      <c r="E76" s="105"/>
      <c r="F76" s="105"/>
      <c r="G76" s="109"/>
    </row>
    <row r="77" spans="1:7">
      <c r="A77" s="101" t="s">
        <v>1430</v>
      </c>
      <c r="B77" s="222">
        <f>+'2019'!O294-Flujo!B76-Flujo!B80-Flujo!B81--Flujo!B83-B73-B78-B74-B75-B79-B82</f>
        <v>0</v>
      </c>
      <c r="C77" s="222">
        <f>+'2018'!O294-Flujo!C76-Flujo!C80-Flujo!C81--Flujo!C83-C73-C78-C74-C75-C79-C82</f>
        <v>0</v>
      </c>
      <c r="D77" s="109"/>
      <c r="E77" s="105"/>
      <c r="F77" s="105"/>
      <c r="G77" s="114"/>
    </row>
    <row r="78" spans="1:7">
      <c r="A78" s="101" t="s">
        <v>1431</v>
      </c>
      <c r="B78" s="222">
        <f>+SUM('2019'!O288:O290)</f>
        <v>0</v>
      </c>
      <c r="C78" s="222">
        <f>+'2018'!O288</f>
        <v>0</v>
      </c>
      <c r="D78" s="109"/>
      <c r="E78" s="105"/>
      <c r="F78" s="105"/>
    </row>
    <row r="79" spans="1:7">
      <c r="A79" s="101" t="s">
        <v>1432</v>
      </c>
      <c r="B79" s="222">
        <v>0</v>
      </c>
      <c r="C79" s="222">
        <v>0</v>
      </c>
      <c r="D79" s="109"/>
      <c r="E79" s="105"/>
      <c r="F79" s="105"/>
    </row>
    <row r="80" spans="1:7">
      <c r="A80" s="101" t="s">
        <v>1433</v>
      </c>
      <c r="B80" s="222">
        <f>+'2019'!O274</f>
        <v>0</v>
      </c>
      <c r="C80" s="222">
        <f>+'2018'!O274</f>
        <v>0</v>
      </c>
      <c r="D80" s="109"/>
      <c r="E80" s="105"/>
      <c r="F80" s="105"/>
    </row>
    <row r="81" spans="1:8">
      <c r="A81" s="101" t="s">
        <v>1434</v>
      </c>
      <c r="B81" s="222">
        <f>+'2019'!O272</f>
        <v>0</v>
      </c>
      <c r="C81" s="222">
        <f>+'2018'!O272</f>
        <v>0</v>
      </c>
      <c r="D81" s="109"/>
      <c r="E81" s="105"/>
      <c r="F81" s="105"/>
      <c r="G81" s="110"/>
    </row>
    <row r="82" spans="1:8">
      <c r="A82" s="101" t="s">
        <v>1435</v>
      </c>
      <c r="B82" s="222">
        <f>+'2019'!O327</f>
        <v>0</v>
      </c>
      <c r="C82" s="222">
        <f>+'2018'!O327</f>
        <v>0</v>
      </c>
      <c r="D82" s="109"/>
      <c r="E82" s="105"/>
      <c r="F82" s="105"/>
    </row>
    <row r="83" spans="1:8">
      <c r="A83" s="101" t="s">
        <v>1436</v>
      </c>
      <c r="B83" s="222">
        <v>0</v>
      </c>
      <c r="C83" s="222">
        <v>0</v>
      </c>
      <c r="D83" s="109"/>
      <c r="E83" s="105"/>
      <c r="F83" s="105"/>
    </row>
    <row r="84" spans="1:8" s="116" customFormat="1">
      <c r="A84" s="108" t="s">
        <v>1437</v>
      </c>
      <c r="B84" s="222">
        <f>SUM(B73:B83)</f>
        <v>0</v>
      </c>
      <c r="C84" s="222">
        <f>SUM(C73:C83)</f>
        <v>0</v>
      </c>
      <c r="D84" s="253">
        <f>B84</f>
        <v>0</v>
      </c>
      <c r="E84" s="117"/>
      <c r="F84" s="117"/>
      <c r="H84" s="117"/>
    </row>
    <row r="85" spans="1:8">
      <c r="D85" s="107"/>
      <c r="E85" s="107"/>
      <c r="F85" s="107"/>
    </row>
    <row r="86" spans="1:8">
      <c r="A86" s="103" t="s">
        <v>1772</v>
      </c>
      <c r="B86" s="222">
        <f>+'2019'!O348-Flujo!B92-Flujo!B99-Flujo!B105</f>
        <v>0</v>
      </c>
      <c r="C86" s="222">
        <f>+'2018'!O348-Flujo!C92-Flujo!C99-Flujo!C105</f>
        <v>0</v>
      </c>
      <c r="D86" s="107"/>
      <c r="E86" s="107"/>
      <c r="F86" s="107"/>
    </row>
    <row r="87" spans="1:8">
      <c r="D87" s="107"/>
      <c r="E87" s="107"/>
      <c r="F87" s="107"/>
    </row>
    <row r="88" spans="1:8">
      <c r="A88" s="225" t="s">
        <v>1438</v>
      </c>
      <c r="E88" s="109"/>
      <c r="F88" s="109"/>
    </row>
    <row r="89" spans="1:8">
      <c r="A89" s="225" t="s">
        <v>1408</v>
      </c>
      <c r="B89" s="222">
        <f>C92</f>
        <v>0</v>
      </c>
      <c r="C89" s="222" t="s">
        <v>1409</v>
      </c>
      <c r="D89" s="105"/>
      <c r="E89" s="102"/>
      <c r="F89" s="105"/>
    </row>
    <row r="90" spans="1:8">
      <c r="A90" s="225" t="s">
        <v>1439</v>
      </c>
      <c r="B90" s="222">
        <f>Adicionales!B46</f>
        <v>0</v>
      </c>
      <c r="C90" s="222" t="s">
        <v>1409</v>
      </c>
      <c r="D90" s="109"/>
      <c r="E90" s="102"/>
      <c r="F90" s="105"/>
    </row>
    <row r="91" spans="1:8">
      <c r="A91" s="225" t="s">
        <v>1440</v>
      </c>
      <c r="B91" s="222">
        <f>Adicionales!B47</f>
        <v>0</v>
      </c>
      <c r="C91" s="222" t="s">
        <v>1409</v>
      </c>
      <c r="D91" s="109"/>
      <c r="E91" s="102"/>
      <c r="F91" s="105"/>
    </row>
    <row r="92" spans="1:8">
      <c r="A92" s="226" t="s">
        <v>1414</v>
      </c>
      <c r="B92" s="222">
        <f>SUM(B89:B91)</f>
        <v>0</v>
      </c>
      <c r="C92" s="222">
        <f>+SUM('2018'!O316:O326)</f>
        <v>0</v>
      </c>
      <c r="D92" s="105"/>
      <c r="E92" s="105"/>
      <c r="F92" s="105"/>
    </row>
    <row r="93" spans="1:8">
      <c r="D93" s="107"/>
      <c r="E93" s="107"/>
      <c r="F93" s="107"/>
    </row>
    <row r="94" spans="1:8">
      <c r="A94" s="101" t="s">
        <v>1441</v>
      </c>
      <c r="E94" s="109"/>
      <c r="F94" s="109"/>
    </row>
    <row r="95" spans="1:8">
      <c r="A95" s="101" t="s">
        <v>1408</v>
      </c>
      <c r="B95" s="222">
        <f>C99</f>
        <v>0</v>
      </c>
      <c r="C95" s="222" t="s">
        <v>1409</v>
      </c>
      <c r="D95" s="105"/>
      <c r="E95" s="102"/>
      <c r="F95" s="105"/>
    </row>
    <row r="96" spans="1:8">
      <c r="A96" s="101" t="s">
        <v>1442</v>
      </c>
      <c r="B96" s="222">
        <f>+Adicionales!B53</f>
        <v>0</v>
      </c>
      <c r="C96" s="222" t="s">
        <v>1409</v>
      </c>
      <c r="D96" s="109"/>
      <c r="E96" s="102"/>
      <c r="F96" s="105"/>
    </row>
    <row r="97" spans="1:6">
      <c r="A97" s="101" t="s">
        <v>1443</v>
      </c>
      <c r="B97" s="222">
        <f>+Adicionales!B54</f>
        <v>0</v>
      </c>
      <c r="C97" s="222" t="s">
        <v>1409</v>
      </c>
      <c r="D97" s="109"/>
      <c r="E97" s="102"/>
      <c r="F97" s="105"/>
    </row>
    <row r="98" spans="1:6">
      <c r="A98" s="101" t="s">
        <v>1676</v>
      </c>
      <c r="B98" s="222">
        <f>+Adicionales!B55</f>
        <v>0</v>
      </c>
      <c r="D98" s="109"/>
      <c r="E98" s="102"/>
      <c r="F98" s="105"/>
    </row>
    <row r="99" spans="1:6">
      <c r="A99" s="108" t="s">
        <v>1414</v>
      </c>
      <c r="B99" s="222">
        <f>SUM(B95:B98)</f>
        <v>0</v>
      </c>
      <c r="C99" s="222">
        <f>+'2018'!O329+'2018'!O330+'2018'!O331</f>
        <v>0</v>
      </c>
      <c r="D99" s="105"/>
      <c r="E99" s="105"/>
      <c r="F99" s="105"/>
    </row>
    <row r="100" spans="1:6">
      <c r="D100" s="107"/>
      <c r="E100" s="107"/>
      <c r="F100" s="107"/>
    </row>
    <row r="101" spans="1:6">
      <c r="A101" s="101" t="s">
        <v>1444</v>
      </c>
      <c r="E101" s="109"/>
      <c r="F101" s="109"/>
    </row>
    <row r="102" spans="1:6">
      <c r="A102" s="101" t="s">
        <v>1408</v>
      </c>
      <c r="B102" s="222">
        <f>C105</f>
        <v>0</v>
      </c>
      <c r="C102" s="222" t="s">
        <v>1409</v>
      </c>
      <c r="D102" s="105"/>
      <c r="E102" s="102"/>
      <c r="F102" s="105"/>
    </row>
    <row r="103" spans="1:6">
      <c r="A103" s="101" t="s">
        <v>1445</v>
      </c>
      <c r="B103" s="222">
        <f>Adicionales!B60</f>
        <v>0</v>
      </c>
      <c r="C103" s="222" t="s">
        <v>1409</v>
      </c>
      <c r="D103" s="109"/>
      <c r="E103" s="102"/>
      <c r="F103" s="105"/>
    </row>
    <row r="104" spans="1:6">
      <c r="A104" s="101" t="s">
        <v>1446</v>
      </c>
      <c r="B104" s="222">
        <f>Adicionales!B61</f>
        <v>0</v>
      </c>
      <c r="C104" s="222" t="s">
        <v>1409</v>
      </c>
      <c r="D104" s="109"/>
      <c r="E104" s="102"/>
      <c r="F104" s="109"/>
    </row>
    <row r="105" spans="1:6">
      <c r="A105" s="101" t="s">
        <v>1414</v>
      </c>
      <c r="B105" s="222">
        <f>B102+B103+B104</f>
        <v>0</v>
      </c>
      <c r="C105" s="222">
        <f>+'2018'!O342+'2018'!O343+'2018'!O344</f>
        <v>0</v>
      </c>
      <c r="D105" s="254">
        <f>B105+B99+B92</f>
        <v>0</v>
      </c>
      <c r="E105" s="109"/>
      <c r="F105" s="105"/>
    </row>
    <row r="106" spans="1:6">
      <c r="D106" s="107"/>
      <c r="E106" s="107"/>
      <c r="F106" s="107"/>
    </row>
    <row r="107" spans="1:6">
      <c r="A107" s="101" t="s">
        <v>1450</v>
      </c>
      <c r="E107" s="109"/>
      <c r="F107" s="109"/>
    </row>
    <row r="108" spans="1:6">
      <c r="A108" s="101" t="s">
        <v>1408</v>
      </c>
      <c r="B108" s="222">
        <f>Adicionales!B65</f>
        <v>0</v>
      </c>
      <c r="C108" s="222" t="s">
        <v>1409</v>
      </c>
      <c r="D108" s="105"/>
      <c r="E108" s="102"/>
      <c r="F108" s="105"/>
    </row>
    <row r="109" spans="1:6">
      <c r="A109" s="101" t="s">
        <v>1451</v>
      </c>
      <c r="B109" s="222">
        <f>+Adicionales!B66</f>
        <v>0</v>
      </c>
      <c r="C109" s="222" t="s">
        <v>1409</v>
      </c>
      <c r="D109" s="109"/>
      <c r="E109" s="102"/>
      <c r="F109" s="105"/>
    </row>
    <row r="110" spans="1:6">
      <c r="A110" s="101" t="s">
        <v>1452</v>
      </c>
      <c r="B110" s="222">
        <f>+Adicionales!B67</f>
        <v>0</v>
      </c>
      <c r="C110" s="222" t="s">
        <v>1409</v>
      </c>
      <c r="D110" s="105"/>
      <c r="E110" s="102"/>
      <c r="F110" s="105"/>
    </row>
    <row r="111" spans="1:6">
      <c r="A111" s="101" t="s">
        <v>1453</v>
      </c>
      <c r="B111" s="222">
        <f>+Adicionales!B68</f>
        <v>0</v>
      </c>
      <c r="C111" s="222" t="s">
        <v>1409</v>
      </c>
      <c r="D111" s="109"/>
      <c r="E111" s="102"/>
      <c r="F111" s="105"/>
    </row>
    <row r="112" spans="1:6">
      <c r="A112" s="101" t="s">
        <v>1454</v>
      </c>
      <c r="B112" s="222">
        <f>+Adicionales!B69</f>
        <v>0</v>
      </c>
      <c r="C112" s="222" t="s">
        <v>1409</v>
      </c>
      <c r="D112" s="109"/>
      <c r="E112" s="102"/>
      <c r="F112" s="102"/>
    </row>
    <row r="113" spans="1:6">
      <c r="A113" s="101" t="s">
        <v>1455</v>
      </c>
      <c r="B113" s="222">
        <f>+Adicionales!B70</f>
        <v>0</v>
      </c>
      <c r="C113" s="222" t="s">
        <v>1409</v>
      </c>
      <c r="D113" s="109"/>
      <c r="E113" s="102"/>
      <c r="F113" s="102"/>
    </row>
    <row r="114" spans="1:6">
      <c r="A114" s="101" t="s">
        <v>1456</v>
      </c>
      <c r="B114" s="222">
        <f>+Adicionales!B71</f>
        <v>0</v>
      </c>
      <c r="C114" s="222" t="s">
        <v>1409</v>
      </c>
      <c r="D114" s="109"/>
      <c r="E114" s="102"/>
      <c r="F114" s="105"/>
    </row>
    <row r="115" spans="1:6">
      <c r="A115" s="101" t="s">
        <v>1414</v>
      </c>
      <c r="B115" s="222">
        <f>SUM(B108:B114)</f>
        <v>0</v>
      </c>
      <c r="C115" s="222">
        <f>+'2018'!O353+'2018'!O354</f>
        <v>0</v>
      </c>
      <c r="D115" s="105"/>
      <c r="E115" s="109"/>
      <c r="F115" s="105"/>
    </row>
    <row r="116" spans="1:6">
      <c r="E116" s="109"/>
      <c r="F116" s="109"/>
    </row>
    <row r="117" spans="1:6">
      <c r="A117" s="101" t="s">
        <v>1447</v>
      </c>
      <c r="E117" s="109"/>
      <c r="F117" s="109"/>
    </row>
    <row r="118" spans="1:6">
      <c r="A118" s="101" t="s">
        <v>1408</v>
      </c>
      <c r="B118" s="222">
        <f>+C121</f>
        <v>0</v>
      </c>
      <c r="C118" s="222" t="s">
        <v>1409</v>
      </c>
      <c r="D118" s="105"/>
      <c r="E118" s="102"/>
      <c r="F118" s="105"/>
    </row>
    <row r="119" spans="1:6">
      <c r="A119" s="101" t="s">
        <v>1448</v>
      </c>
      <c r="B119" s="222">
        <f>+Adicionales!B76</f>
        <v>0</v>
      </c>
      <c r="C119" s="222" t="s">
        <v>1409</v>
      </c>
      <c r="D119" s="109"/>
      <c r="E119" s="102"/>
      <c r="F119" s="105"/>
    </row>
    <row r="120" spans="1:6">
      <c r="A120" s="101" t="s">
        <v>1449</v>
      </c>
      <c r="B120" s="222">
        <f>+Adicionales!B77</f>
        <v>0</v>
      </c>
      <c r="C120" s="222" t="s">
        <v>1409</v>
      </c>
      <c r="D120" s="109"/>
      <c r="E120" s="102"/>
      <c r="F120" s="105"/>
    </row>
    <row r="121" spans="1:6">
      <c r="A121" s="101" t="s">
        <v>1414</v>
      </c>
      <c r="B121" s="222">
        <f>+Adicionales!B78</f>
        <v>0</v>
      </c>
      <c r="C121" s="222">
        <f>'2018'!O355</f>
        <v>0</v>
      </c>
      <c r="D121" s="105"/>
      <c r="E121" s="109"/>
      <c r="F121" s="105"/>
    </row>
    <row r="122" spans="1:6">
      <c r="D122" s="107"/>
      <c r="E122" s="107"/>
      <c r="F122" s="107"/>
    </row>
    <row r="123" spans="1:6">
      <c r="A123" s="101" t="s">
        <v>1457</v>
      </c>
      <c r="E123" s="109"/>
      <c r="F123" s="109"/>
    </row>
    <row r="124" spans="1:6">
      <c r="A124" s="101" t="s">
        <v>1408</v>
      </c>
      <c r="B124" s="222">
        <f>C128</f>
        <v>0</v>
      </c>
      <c r="C124" s="222" t="s">
        <v>1409</v>
      </c>
      <c r="D124" s="105"/>
      <c r="E124" s="102"/>
      <c r="F124" s="102"/>
    </row>
    <row r="125" spans="1:6">
      <c r="A125" s="101" t="s">
        <v>1458</v>
      </c>
      <c r="B125" s="222">
        <v>0</v>
      </c>
      <c r="C125" s="222" t="s">
        <v>1409</v>
      </c>
      <c r="D125" s="109"/>
      <c r="E125" s="102"/>
      <c r="F125" s="102"/>
    </row>
    <row r="126" spans="1:6">
      <c r="A126" s="101" t="s">
        <v>1459</v>
      </c>
      <c r="B126" s="222">
        <v>0</v>
      </c>
      <c r="C126" s="222" t="s">
        <v>1409</v>
      </c>
      <c r="D126" s="109"/>
      <c r="E126" s="102"/>
      <c r="F126" s="102"/>
    </row>
    <row r="127" spans="1:6">
      <c r="A127" s="101" t="s">
        <v>1460</v>
      </c>
      <c r="B127" s="222">
        <f>-B112</f>
        <v>0</v>
      </c>
      <c r="C127" s="222" t="s">
        <v>1409</v>
      </c>
      <c r="D127" s="105"/>
      <c r="E127" s="102"/>
      <c r="F127" s="102"/>
    </row>
    <row r="128" spans="1:6">
      <c r="A128" s="101" t="s">
        <v>1414</v>
      </c>
      <c r="B128" s="222">
        <f>SUM(B124:B127)</f>
        <v>0</v>
      </c>
      <c r="C128" s="222">
        <f>'2018'!O363+'2018'!O364+'2018'!O362+'2018'!O361</f>
        <v>0</v>
      </c>
      <c r="D128" s="105"/>
      <c r="E128" s="102"/>
      <c r="F128" s="102"/>
    </row>
    <row r="129" spans="1:6">
      <c r="B129" s="222" t="s">
        <v>1393</v>
      </c>
      <c r="C129" s="222" t="s">
        <v>1393</v>
      </c>
      <c r="D129" s="107"/>
      <c r="E129" s="107"/>
      <c r="F129" s="107"/>
    </row>
    <row r="130" spans="1:6">
      <c r="A130" s="101" t="s">
        <v>1763</v>
      </c>
      <c r="F130" s="109"/>
    </row>
    <row r="131" spans="1:6">
      <c r="A131" s="101" t="s">
        <v>1408</v>
      </c>
      <c r="B131" s="222">
        <f>C134</f>
        <v>0</v>
      </c>
      <c r="C131" s="222" t="s">
        <v>1409</v>
      </c>
      <c r="D131" s="105"/>
      <c r="E131" s="102"/>
      <c r="F131" s="102"/>
    </row>
    <row r="132" spans="1:6">
      <c r="A132" s="101" t="s">
        <v>1764</v>
      </c>
      <c r="B132" s="222">
        <f>Adicionales!B90</f>
        <v>0</v>
      </c>
      <c r="C132" s="222" t="s">
        <v>1409</v>
      </c>
      <c r="D132" s="105"/>
      <c r="E132" s="102"/>
      <c r="F132" s="102"/>
    </row>
    <row r="133" spans="1:6">
      <c r="A133" s="101" t="s">
        <v>1766</v>
      </c>
      <c r="B133" s="222">
        <f>Adicionales!B91</f>
        <v>0</v>
      </c>
      <c r="C133" s="222" t="s">
        <v>1409</v>
      </c>
      <c r="D133" s="105"/>
      <c r="E133" s="102"/>
      <c r="F133" s="102"/>
    </row>
    <row r="134" spans="1:6">
      <c r="A134" s="101" t="s">
        <v>1414</v>
      </c>
      <c r="B134" s="222">
        <f>B131+B132+B133</f>
        <v>0</v>
      </c>
      <c r="C134" s="222">
        <f>SUM('2018'!O374:O381)</f>
        <v>0</v>
      </c>
      <c r="D134" s="105"/>
      <c r="E134" s="102"/>
      <c r="F134" s="102"/>
    </row>
    <row r="135" spans="1:6">
      <c r="B135" s="222" t="s">
        <v>1393</v>
      </c>
      <c r="C135" s="222" t="s">
        <v>1393</v>
      </c>
      <c r="D135" s="107"/>
      <c r="E135" s="107"/>
      <c r="F135" s="107"/>
    </row>
    <row r="136" spans="1:6">
      <c r="A136" s="101" t="s">
        <v>1461</v>
      </c>
      <c r="E136" s="109"/>
      <c r="F136" s="109"/>
    </row>
    <row r="137" spans="1:6">
      <c r="A137" s="101" t="s">
        <v>1408</v>
      </c>
      <c r="B137" s="222">
        <f>C140</f>
        <v>0</v>
      </c>
      <c r="C137" s="222" t="s">
        <v>1409</v>
      </c>
      <c r="D137" s="105"/>
      <c r="E137" s="102"/>
      <c r="F137" s="105"/>
    </row>
    <row r="138" spans="1:6">
      <c r="A138" s="101" t="s">
        <v>1462</v>
      </c>
      <c r="B138" s="222">
        <f>Adicionales!B96</f>
        <v>0</v>
      </c>
      <c r="C138" s="222" t="s">
        <v>1409</v>
      </c>
      <c r="D138" s="109"/>
      <c r="E138" s="102"/>
      <c r="F138" s="105"/>
    </row>
    <row r="139" spans="1:6">
      <c r="A139" s="101" t="s">
        <v>1463</v>
      </c>
      <c r="B139" s="222">
        <f>Adicionales!B97</f>
        <v>0</v>
      </c>
      <c r="C139" s="222" t="s">
        <v>1409</v>
      </c>
      <c r="D139" s="105"/>
      <c r="E139" s="102"/>
      <c r="F139" s="105"/>
    </row>
    <row r="140" spans="1:6">
      <c r="A140" s="101" t="s">
        <v>1414</v>
      </c>
      <c r="B140" s="222">
        <f>SUM(B137:B139)</f>
        <v>0</v>
      </c>
      <c r="C140" s="222">
        <f>+'2018'!O357</f>
        <v>0</v>
      </c>
      <c r="D140" s="105"/>
      <c r="E140" s="109"/>
      <c r="F140" s="105"/>
    </row>
    <row r="141" spans="1:6">
      <c r="B141" s="222" t="s">
        <v>1393</v>
      </c>
      <c r="C141" s="222" t="s">
        <v>1393</v>
      </c>
      <c r="D141" s="107"/>
      <c r="E141" s="107"/>
      <c r="F141" s="107"/>
    </row>
    <row r="142" spans="1:6">
      <c r="A142" s="101" t="s">
        <v>1767</v>
      </c>
      <c r="E142" s="109"/>
      <c r="F142" s="109"/>
    </row>
    <row r="143" spans="1:6">
      <c r="A143" s="101" t="s">
        <v>1408</v>
      </c>
      <c r="B143" s="222">
        <f>C145</f>
        <v>0</v>
      </c>
      <c r="C143" s="222" t="s">
        <v>1409</v>
      </c>
      <c r="D143" s="105"/>
      <c r="E143" s="102"/>
      <c r="F143" s="105"/>
    </row>
    <row r="144" spans="1:6">
      <c r="A144" s="101" t="s">
        <v>1464</v>
      </c>
      <c r="B144" s="222">
        <f>Adicionales!B102</f>
        <v>0</v>
      </c>
      <c r="C144" s="222" t="s">
        <v>1409</v>
      </c>
      <c r="D144" s="109"/>
      <c r="E144" s="102"/>
      <c r="F144" s="105"/>
    </row>
    <row r="145" spans="1:6">
      <c r="A145" s="101" t="s">
        <v>1414</v>
      </c>
      <c r="B145" s="222">
        <f>SUM(B143:B144)</f>
        <v>0</v>
      </c>
      <c r="C145" s="222">
        <f>'2018'!O358+'2018'!O359</f>
        <v>0</v>
      </c>
      <c r="D145" s="105"/>
      <c r="E145" s="109"/>
      <c r="F145" s="105"/>
    </row>
    <row r="146" spans="1:6">
      <c r="B146" s="222" t="s">
        <v>1393</v>
      </c>
      <c r="C146" s="222" t="s">
        <v>1393</v>
      </c>
      <c r="D146" s="107"/>
      <c r="E146" s="107"/>
      <c r="F146" s="107"/>
    </row>
    <row r="147" spans="1:6">
      <c r="E147" s="109"/>
      <c r="F147" s="109"/>
    </row>
    <row r="148" spans="1:6">
      <c r="A148" s="101" t="s">
        <v>1465</v>
      </c>
      <c r="B148" s="222">
        <f>B200</f>
        <v>0</v>
      </c>
      <c r="C148" s="222">
        <f>+SUM('2018'!O365:O371)</f>
        <v>0</v>
      </c>
      <c r="D148" s="254">
        <f>B108+B121+B128+B134+B140+B145+B148</f>
        <v>0</v>
      </c>
      <c r="E148" s="109"/>
      <c r="F148" s="105"/>
    </row>
    <row r="149" spans="1:6">
      <c r="B149" s="222" t="s">
        <v>1393</v>
      </c>
      <c r="C149" s="222" t="s">
        <v>1393</v>
      </c>
      <c r="D149" s="107"/>
      <c r="E149" s="107"/>
      <c r="F149" s="107"/>
    </row>
    <row r="150" spans="1:6">
      <c r="E150" s="109"/>
      <c r="F150" s="109"/>
    </row>
    <row r="151" spans="1:6">
      <c r="A151" s="101" t="s">
        <v>1570</v>
      </c>
      <c r="B151" s="222">
        <f>B84+B92+B99+B105+B121+B115+B128+B134+B140+B145+B148+B86</f>
        <v>0</v>
      </c>
      <c r="C151" s="222">
        <f>C84+C92+C99+C105+C121+C115+C128+C134+C140+C145+C148+C86</f>
        <v>0</v>
      </c>
      <c r="D151" s="105"/>
      <c r="E151" s="105"/>
      <c r="F151" s="105"/>
    </row>
    <row r="152" spans="1:6">
      <c r="B152" s="222" t="s">
        <v>1392</v>
      </c>
      <c r="C152" s="222" t="s">
        <v>1392</v>
      </c>
      <c r="D152" s="107"/>
      <c r="E152" s="107"/>
      <c r="F152" s="107"/>
    </row>
    <row r="153" spans="1:6">
      <c r="E153" s="109"/>
      <c r="F153" s="109"/>
    </row>
    <row r="154" spans="1:6">
      <c r="A154" s="101" t="s">
        <v>1466</v>
      </c>
      <c r="B154" s="222" t="s">
        <v>1468</v>
      </c>
      <c r="C154" s="222" t="s">
        <v>1467</v>
      </c>
      <c r="F154" s="101"/>
    </row>
    <row r="155" spans="1:6">
      <c r="E155" s="109"/>
      <c r="F155" s="109"/>
    </row>
    <row r="156" spans="1:6">
      <c r="A156" s="101" t="s">
        <v>1469</v>
      </c>
      <c r="B156" s="222">
        <f>+'2019'!M401</f>
        <v>0</v>
      </c>
      <c r="D156" s="109"/>
      <c r="E156" s="109"/>
      <c r="F156" s="105"/>
    </row>
    <row r="157" spans="1:6">
      <c r="A157" s="101" t="s">
        <v>759</v>
      </c>
      <c r="B157" s="222">
        <f>+'2019'!K639</f>
        <v>0</v>
      </c>
      <c r="D157" s="109"/>
      <c r="E157" s="109"/>
      <c r="F157" s="105"/>
    </row>
    <row r="158" spans="1:6">
      <c r="B158" s="222" t="s">
        <v>1393</v>
      </c>
      <c r="D158" s="107"/>
      <c r="E158" s="109"/>
      <c r="F158" s="107"/>
    </row>
    <row r="159" spans="1:6">
      <c r="A159" s="101" t="s">
        <v>1470</v>
      </c>
      <c r="B159" s="222">
        <f>B156-B157</f>
        <v>0</v>
      </c>
      <c r="D159" s="105"/>
      <c r="E159" s="109"/>
      <c r="F159" s="105"/>
    </row>
    <row r="160" spans="1:6">
      <c r="A160" s="101" t="s">
        <v>1471</v>
      </c>
      <c r="B160" s="222">
        <f>+'2019'!M640</f>
        <v>0</v>
      </c>
      <c r="D160" s="109"/>
      <c r="E160" s="109"/>
      <c r="F160" s="105"/>
    </row>
    <row r="161" spans="1:7">
      <c r="B161" s="222" t="s">
        <v>1393</v>
      </c>
      <c r="D161" s="107"/>
      <c r="E161" s="109"/>
      <c r="F161" s="107"/>
    </row>
    <row r="162" spans="1:7">
      <c r="A162" s="101" t="s">
        <v>1472</v>
      </c>
      <c r="B162" s="222">
        <f>B159-B160</f>
        <v>0</v>
      </c>
      <c r="D162" s="105"/>
      <c r="E162" s="109"/>
      <c r="F162" s="105"/>
    </row>
    <row r="163" spans="1:7">
      <c r="B163" s="222" t="s">
        <v>1393</v>
      </c>
      <c r="D163" s="107"/>
      <c r="E163" s="109"/>
      <c r="F163" s="107"/>
    </row>
    <row r="164" spans="1:7">
      <c r="A164" s="101" t="s">
        <v>1473</v>
      </c>
      <c r="E164" s="109"/>
    </row>
    <row r="165" spans="1:7">
      <c r="A165" s="101" t="s">
        <v>1474</v>
      </c>
      <c r="B165" s="222">
        <v>0</v>
      </c>
      <c r="D165" s="109"/>
      <c r="E165" s="109"/>
      <c r="F165" s="105"/>
    </row>
    <row r="166" spans="1:7">
      <c r="A166" s="101" t="s">
        <v>1475</v>
      </c>
      <c r="B166" s="222">
        <f>-+'2019'!M485</f>
        <v>0</v>
      </c>
      <c r="D166" s="109"/>
      <c r="E166" s="109"/>
      <c r="F166" s="105"/>
    </row>
    <row r="167" spans="1:7">
      <c r="A167" s="101" t="s">
        <v>1476</v>
      </c>
      <c r="B167" s="222">
        <v>0</v>
      </c>
      <c r="D167" s="109"/>
      <c r="E167" s="109"/>
      <c r="F167" s="105"/>
    </row>
    <row r="168" spans="1:7">
      <c r="A168" s="101" t="s">
        <v>1477</v>
      </c>
      <c r="B168" s="222">
        <f>-B30</f>
        <v>0</v>
      </c>
      <c r="D168" s="105"/>
      <c r="E168" s="109"/>
      <c r="F168" s="105"/>
    </row>
    <row r="169" spans="1:7">
      <c r="A169" s="101" t="s">
        <v>1478</v>
      </c>
      <c r="B169" s="222">
        <f>-B48-B58</f>
        <v>0</v>
      </c>
      <c r="D169" s="105"/>
      <c r="E169" s="109"/>
      <c r="F169" s="105"/>
    </row>
    <row r="170" spans="1:7">
      <c r="A170" s="101" t="s">
        <v>1479</v>
      </c>
      <c r="B170" s="222">
        <f>-B39</f>
        <v>0</v>
      </c>
      <c r="D170" s="105"/>
      <c r="E170" s="109"/>
      <c r="F170" s="105"/>
    </row>
    <row r="171" spans="1:7">
      <c r="A171" s="101" t="s">
        <v>1480</v>
      </c>
      <c r="B171" s="222">
        <f>-B49</f>
        <v>0</v>
      </c>
      <c r="D171" s="105"/>
      <c r="E171" s="109"/>
      <c r="F171" s="105"/>
    </row>
    <row r="172" spans="1:7">
      <c r="A172" s="101" t="s">
        <v>1481</v>
      </c>
      <c r="B172" s="222">
        <f>B104</f>
        <v>0</v>
      </c>
      <c r="D172" s="109"/>
      <c r="E172" s="109"/>
      <c r="F172" s="105"/>
    </row>
    <row r="173" spans="1:7">
      <c r="A173" s="101" t="s">
        <v>1482</v>
      </c>
      <c r="B173" s="222">
        <v>0</v>
      </c>
      <c r="D173" s="109"/>
      <c r="E173" s="109"/>
      <c r="F173" s="105"/>
      <c r="G173" s="110"/>
    </row>
    <row r="174" spans="1:7">
      <c r="A174" s="101" t="s">
        <v>1483</v>
      </c>
      <c r="B174" s="222">
        <f>-B55</f>
        <v>0</v>
      </c>
      <c r="D174" s="105"/>
      <c r="E174" s="109"/>
      <c r="F174" s="105"/>
    </row>
    <row r="175" spans="1:7">
      <c r="A175" s="101" t="s">
        <v>1484</v>
      </c>
      <c r="B175" s="222">
        <f>-B168-B169-B170-B171-B172-B173-B174</f>
        <v>0</v>
      </c>
      <c r="D175" s="109"/>
      <c r="E175" s="109"/>
      <c r="F175" s="105"/>
    </row>
    <row r="176" spans="1:7">
      <c r="A176" s="101" t="s">
        <v>1485</v>
      </c>
      <c r="B176" s="222">
        <f>SUM(B165:B175)</f>
        <v>0</v>
      </c>
      <c r="D176" s="105"/>
      <c r="E176" s="109"/>
      <c r="F176" s="105"/>
    </row>
    <row r="177" spans="1:6">
      <c r="B177" s="222" t="s">
        <v>1393</v>
      </c>
      <c r="D177" s="107"/>
      <c r="E177" s="109"/>
      <c r="F177" s="107"/>
    </row>
    <row r="178" spans="1:6">
      <c r="A178" s="101" t="s">
        <v>1486</v>
      </c>
      <c r="E178" s="109"/>
    </row>
    <row r="179" spans="1:6">
      <c r="A179" s="101" t="s">
        <v>1487</v>
      </c>
      <c r="B179" s="222">
        <f>B162-B176</f>
        <v>0</v>
      </c>
      <c r="D179" s="109" t="s">
        <v>1789</v>
      </c>
      <c r="E179" s="375">
        <f>+'2019'!O369-'2019'!O370</f>
        <v>0</v>
      </c>
      <c r="F179" s="105"/>
    </row>
    <row r="180" spans="1:6">
      <c r="D180" s="107"/>
      <c r="E180" s="109"/>
      <c r="F180" s="107"/>
    </row>
    <row r="181" spans="1:6">
      <c r="A181" s="101" t="s">
        <v>1488</v>
      </c>
      <c r="E181" s="109"/>
    </row>
    <row r="182" spans="1:6">
      <c r="A182" s="101" t="s">
        <v>1489</v>
      </c>
      <c r="B182" s="222">
        <f>IF(E179&lt;B179,'2019'!O658,0)</f>
        <v>0</v>
      </c>
      <c r="E182" s="109"/>
      <c r="F182" s="105"/>
    </row>
    <row r="183" spans="1:6">
      <c r="A183" s="101" t="s">
        <v>1490</v>
      </c>
      <c r="B183" s="222">
        <f>IF(E179&lt;B179,'2019'!O704,0)</f>
        <v>0</v>
      </c>
      <c r="D183" s="109"/>
      <c r="E183" s="109"/>
      <c r="F183" s="105"/>
    </row>
    <row r="184" spans="1:6">
      <c r="A184" s="101" t="s">
        <v>1491</v>
      </c>
      <c r="B184" s="222">
        <f>IF(E179&lt;B179,'2019'!O765,0)</f>
        <v>0</v>
      </c>
      <c r="D184" s="109"/>
      <c r="E184" s="109"/>
      <c r="F184" s="105"/>
    </row>
    <row r="185" spans="1:6">
      <c r="A185" s="101" t="s">
        <v>1485</v>
      </c>
      <c r="B185" s="222">
        <f>SUM(B182:B184)</f>
        <v>0</v>
      </c>
      <c r="D185" s="105"/>
      <c r="E185" s="109"/>
      <c r="F185" s="105"/>
    </row>
    <row r="186" spans="1:6">
      <c r="E186" s="109"/>
    </row>
    <row r="187" spans="1:6">
      <c r="A187" s="101" t="s">
        <v>1492</v>
      </c>
      <c r="B187" s="222">
        <f>B179-B185</f>
        <v>0</v>
      </c>
      <c r="D187" s="105"/>
      <c r="E187" s="109"/>
      <c r="F187" s="105"/>
    </row>
    <row r="188" spans="1:6">
      <c r="E188" s="109"/>
    </row>
    <row r="189" spans="1:6">
      <c r="A189" s="101" t="s">
        <v>1494</v>
      </c>
      <c r="B189" s="222">
        <f>C148</f>
        <v>0</v>
      </c>
      <c r="D189" s="105"/>
      <c r="E189" s="109"/>
      <c r="F189" s="105"/>
    </row>
    <row r="190" spans="1:6">
      <c r="B190" s="222" t="s">
        <v>1393</v>
      </c>
      <c r="D190" s="107"/>
      <c r="E190" s="109"/>
      <c r="F190" s="107"/>
    </row>
    <row r="191" spans="1:6">
      <c r="A191" s="101" t="s">
        <v>1495</v>
      </c>
      <c r="B191" s="222">
        <f>B187+B189</f>
        <v>0</v>
      </c>
      <c r="D191" s="105"/>
      <c r="E191" s="109"/>
      <c r="F191" s="105"/>
    </row>
    <row r="192" spans="1:6">
      <c r="D192" s="107"/>
      <c r="E192" s="109"/>
      <c r="F192" s="107"/>
    </row>
    <row r="193" spans="1:7">
      <c r="A193" s="101" t="s">
        <v>1488</v>
      </c>
      <c r="E193" s="109"/>
    </row>
    <row r="194" spans="1:7">
      <c r="A194" s="101" t="s">
        <v>1496</v>
      </c>
      <c r="B194" s="222">
        <f>-Adicionales!B112</f>
        <v>0</v>
      </c>
      <c r="D194" s="109"/>
      <c r="E194" s="109"/>
      <c r="F194" s="105"/>
      <c r="G194" s="110"/>
    </row>
    <row r="195" spans="1:7">
      <c r="A195" s="101" t="s">
        <v>1497</v>
      </c>
      <c r="B195" s="222">
        <f>-Adicionales!B110</f>
        <v>0</v>
      </c>
      <c r="D195" s="105"/>
      <c r="E195" s="109"/>
      <c r="F195" s="105"/>
    </row>
    <row r="196" spans="1:7">
      <c r="A196" s="101" t="s">
        <v>1498</v>
      </c>
      <c r="B196" s="222">
        <f>-Adicionales!B111</f>
        <v>0</v>
      </c>
      <c r="D196" s="105"/>
      <c r="E196" s="109"/>
      <c r="F196" s="105"/>
    </row>
    <row r="197" spans="1:7">
      <c r="A197" s="101" t="s">
        <v>1499</v>
      </c>
      <c r="B197" s="222">
        <f>-Adicionales!B108-Adicionales!B109</f>
        <v>0</v>
      </c>
      <c r="D197" s="109"/>
      <c r="E197" s="109"/>
      <c r="F197" s="105"/>
    </row>
    <row r="198" spans="1:7">
      <c r="A198" s="108" t="s">
        <v>1485</v>
      </c>
      <c r="B198" s="222">
        <f>SUM(B194:B197)</f>
        <v>0</v>
      </c>
      <c r="D198" s="105"/>
      <c r="E198" s="109"/>
      <c r="F198" s="105"/>
    </row>
    <row r="199" spans="1:7">
      <c r="E199" s="109"/>
    </row>
    <row r="200" spans="1:7">
      <c r="A200" s="101" t="s">
        <v>1500</v>
      </c>
      <c r="B200" s="222">
        <f>B191-B198</f>
        <v>0</v>
      </c>
      <c r="D200" s="105"/>
      <c r="E200" s="109"/>
      <c r="F200" s="105"/>
    </row>
    <row r="201" spans="1:7">
      <c r="E201" s="109"/>
    </row>
    <row r="202" spans="1:7">
      <c r="A202" s="101" t="s">
        <v>1501</v>
      </c>
      <c r="F202" s="101"/>
    </row>
    <row r="203" spans="1:7">
      <c r="D203" s="109"/>
      <c r="E203" s="109"/>
      <c r="F203" s="109"/>
    </row>
    <row r="204" spans="1:7">
      <c r="A204" s="101" t="s">
        <v>1502</v>
      </c>
      <c r="D204" s="106"/>
      <c r="E204" s="109"/>
      <c r="F204" s="106"/>
    </row>
    <row r="205" spans="1:7">
      <c r="A205" s="101" t="s">
        <v>1503</v>
      </c>
      <c r="B205" s="222">
        <f>B156+B269+B274+B277</f>
        <v>0</v>
      </c>
      <c r="D205" s="106"/>
      <c r="E205" s="109" t="s">
        <v>1699</v>
      </c>
      <c r="F205" s="106"/>
    </row>
    <row r="206" spans="1:7">
      <c r="A206" s="101" t="s">
        <v>1504</v>
      </c>
      <c r="B206" s="222">
        <f>(-B157-B160+B250+B251+B253+B254+B255+B252+B270+B271+B272+B273+B275+B276+B282)</f>
        <v>0</v>
      </c>
      <c r="D206" s="106"/>
      <c r="E206" s="109" t="s">
        <v>1677</v>
      </c>
      <c r="F206" s="106"/>
    </row>
    <row r="207" spans="1:7">
      <c r="A207" s="101" t="s">
        <v>1474</v>
      </c>
      <c r="B207" s="222">
        <f>-B165+B278</f>
        <v>0</v>
      </c>
      <c r="D207" s="106"/>
      <c r="E207" s="109" t="s">
        <v>1678</v>
      </c>
      <c r="F207" s="106"/>
    </row>
    <row r="208" spans="1:7">
      <c r="A208" s="101" t="s">
        <v>1505</v>
      </c>
      <c r="B208" s="222">
        <f>-B166</f>
        <v>0</v>
      </c>
      <c r="D208" s="106"/>
      <c r="E208" s="109" t="s">
        <v>1709</v>
      </c>
      <c r="F208" s="106"/>
    </row>
    <row r="209" spans="1:9">
      <c r="A209" s="101" t="s">
        <v>1506</v>
      </c>
      <c r="B209" s="222">
        <f>-B167</f>
        <v>0</v>
      </c>
      <c r="D209" s="106"/>
      <c r="E209" s="109" t="s">
        <v>1700</v>
      </c>
      <c r="F209" s="106"/>
    </row>
    <row r="210" spans="1:9">
      <c r="A210" s="101" t="s">
        <v>1507</v>
      </c>
      <c r="B210" s="222">
        <f>-B172</f>
        <v>0</v>
      </c>
      <c r="D210" s="105"/>
      <c r="E210" s="109"/>
      <c r="F210" s="106"/>
    </row>
    <row r="211" spans="1:9">
      <c r="A211" s="101" t="s">
        <v>1508</v>
      </c>
      <c r="B211" s="222">
        <f>-B56-B173</f>
        <v>0</v>
      </c>
      <c r="D211" s="105"/>
      <c r="E211" s="109" t="s">
        <v>1708</v>
      </c>
      <c r="F211" s="106"/>
    </row>
    <row r="212" spans="1:9">
      <c r="A212" s="101" t="s">
        <v>1509</v>
      </c>
      <c r="B212" s="222">
        <f>-B175-B197</f>
        <v>0</v>
      </c>
      <c r="D212" s="105"/>
      <c r="E212" s="109" t="s">
        <v>1679</v>
      </c>
      <c r="F212" s="106"/>
    </row>
    <row r="213" spans="1:9">
      <c r="A213" s="101" t="s">
        <v>1489</v>
      </c>
      <c r="B213" s="222">
        <f>-B182+B279</f>
        <v>0</v>
      </c>
      <c r="D213" s="106"/>
      <c r="E213" s="109" t="s">
        <v>1680</v>
      </c>
      <c r="F213" s="106"/>
    </row>
    <row r="214" spans="1:9">
      <c r="A214" s="101" t="s">
        <v>1510</v>
      </c>
      <c r="B214" s="222">
        <f>-B183+B280</f>
        <v>0</v>
      </c>
      <c r="D214" s="106"/>
      <c r="E214" s="109" t="s">
        <v>1681</v>
      </c>
      <c r="F214" s="106"/>
    </row>
    <row r="215" spans="1:9">
      <c r="A215" s="101" t="s">
        <v>1491</v>
      </c>
      <c r="B215" s="222">
        <f>-B184+B281</f>
        <v>0</v>
      </c>
      <c r="D215" s="106"/>
      <c r="E215" s="109" t="s">
        <v>1681</v>
      </c>
      <c r="F215" s="106"/>
    </row>
    <row r="216" spans="1:9">
      <c r="B216" s="222" t="s">
        <v>1393</v>
      </c>
      <c r="D216" s="107"/>
      <c r="E216" s="109"/>
      <c r="F216" s="107"/>
      <c r="I216" s="115"/>
    </row>
    <row r="217" spans="1:9">
      <c r="A217" s="101" t="s">
        <v>1511</v>
      </c>
      <c r="B217" s="222">
        <f>SUM(B205:B215)</f>
        <v>0</v>
      </c>
      <c r="D217" s="106"/>
      <c r="E217" s="109"/>
      <c r="F217" s="106"/>
      <c r="I217" s="106"/>
    </row>
    <row r="218" spans="1:9">
      <c r="B218" s="222" t="s">
        <v>1393</v>
      </c>
      <c r="D218" s="107"/>
      <c r="E218" s="109"/>
      <c r="F218" s="107"/>
    </row>
    <row r="219" spans="1:9">
      <c r="A219" s="101" t="s">
        <v>1512</v>
      </c>
      <c r="D219" s="106"/>
      <c r="E219" s="109"/>
      <c r="F219" s="106"/>
    </row>
    <row r="220" spans="1:9">
      <c r="A220" s="101" t="s">
        <v>1513</v>
      </c>
      <c r="B220" s="222">
        <f>-B28-B29</f>
        <v>0</v>
      </c>
      <c r="D220" s="106"/>
      <c r="E220" s="109" t="s">
        <v>1682</v>
      </c>
      <c r="F220" s="106"/>
    </row>
    <row r="221" spans="1:9">
      <c r="A221" s="101" t="s">
        <v>1514</v>
      </c>
      <c r="B221" s="222">
        <f>-B37-B38</f>
        <v>0</v>
      </c>
      <c r="D221" s="106"/>
      <c r="E221" s="109" t="s">
        <v>1683</v>
      </c>
      <c r="F221" s="106"/>
    </row>
    <row r="222" spans="1:9">
      <c r="A222" s="101" t="s">
        <v>1515</v>
      </c>
      <c r="B222" s="222">
        <f>-B45-B47-B57</f>
        <v>0</v>
      </c>
      <c r="D222" s="106"/>
      <c r="E222" s="109" t="s">
        <v>1684</v>
      </c>
      <c r="F222" s="106"/>
    </row>
    <row r="223" spans="1:9">
      <c r="A223" s="101" t="s">
        <v>1516</v>
      </c>
      <c r="B223" s="222">
        <f>-B54</f>
        <v>0</v>
      </c>
      <c r="D223" s="105"/>
      <c r="E223" s="109" t="s">
        <v>1711</v>
      </c>
      <c r="F223" s="106"/>
    </row>
    <row r="224" spans="1:9">
      <c r="A224" s="101" t="s">
        <v>1517</v>
      </c>
      <c r="B224" s="222">
        <f>-B63</f>
        <v>0</v>
      </c>
      <c r="D224" s="105"/>
      <c r="E224" s="255">
        <v>950221</v>
      </c>
      <c r="F224" s="106"/>
    </row>
    <row r="225" spans="1:6">
      <c r="A225" s="108" t="s">
        <v>1518</v>
      </c>
      <c r="B225" s="222">
        <f>SUM(B220:B224)</f>
        <v>0</v>
      </c>
      <c r="D225" s="106"/>
      <c r="E225" s="109"/>
      <c r="F225" s="106"/>
    </row>
    <row r="226" spans="1:6">
      <c r="D226" s="107"/>
      <c r="E226" s="109"/>
      <c r="F226" s="107"/>
    </row>
    <row r="227" spans="1:6">
      <c r="A227" s="101" t="s">
        <v>1519</v>
      </c>
      <c r="D227" s="106"/>
      <c r="E227" s="109"/>
      <c r="F227" s="106"/>
    </row>
    <row r="228" spans="1:6">
      <c r="A228" s="101" t="s">
        <v>1520</v>
      </c>
      <c r="B228" s="222">
        <f>B73-C73</f>
        <v>0</v>
      </c>
      <c r="D228" s="106"/>
      <c r="E228" s="109" t="s">
        <v>1685</v>
      </c>
      <c r="F228" s="106"/>
    </row>
    <row r="229" spans="1:6">
      <c r="A229" s="101" t="s">
        <v>1521</v>
      </c>
      <c r="B229" s="222">
        <f>B75-C75</f>
        <v>0</v>
      </c>
      <c r="D229" s="105"/>
      <c r="E229" s="109" t="s">
        <v>1685</v>
      </c>
      <c r="F229" s="106"/>
    </row>
    <row r="230" spans="1:6">
      <c r="A230" s="101" t="s">
        <v>1522</v>
      </c>
      <c r="B230" s="222">
        <f>B90+B86-C86</f>
        <v>0</v>
      </c>
      <c r="D230" s="106"/>
      <c r="E230" s="109" t="s">
        <v>1685</v>
      </c>
      <c r="F230" s="106"/>
    </row>
    <row r="231" spans="1:6">
      <c r="A231" s="101" t="s">
        <v>1523</v>
      </c>
      <c r="B231" s="222">
        <f>B74-C74+B91</f>
        <v>0</v>
      </c>
      <c r="D231" s="106"/>
      <c r="E231" s="255">
        <v>950305</v>
      </c>
      <c r="F231" s="106"/>
    </row>
    <row r="232" spans="1:6">
      <c r="A232" s="101" t="s">
        <v>1524</v>
      </c>
      <c r="B232" s="222">
        <f>B119+B109</f>
        <v>0</v>
      </c>
      <c r="D232" s="106"/>
      <c r="E232" s="109" t="s">
        <v>1727</v>
      </c>
      <c r="F232" s="106"/>
    </row>
    <row r="233" spans="1:6">
      <c r="A233" s="101" t="s">
        <v>1525</v>
      </c>
      <c r="B233" s="222">
        <f>-B13+C13</f>
        <v>0</v>
      </c>
      <c r="D233" s="106"/>
      <c r="E233" s="109" t="s">
        <v>1687</v>
      </c>
      <c r="F233" s="106"/>
    </row>
    <row r="234" spans="1:6">
      <c r="A234" s="101" t="s">
        <v>1526</v>
      </c>
      <c r="B234" s="222">
        <f>-B194</f>
        <v>0</v>
      </c>
      <c r="D234" s="106"/>
      <c r="E234" s="109" t="s">
        <v>1732</v>
      </c>
      <c r="F234" s="106"/>
    </row>
    <row r="235" spans="1:6">
      <c r="A235" s="108" t="s">
        <v>1527</v>
      </c>
      <c r="B235" s="222">
        <f>SUM(B228:B234)</f>
        <v>0</v>
      </c>
      <c r="D235" s="106"/>
      <c r="E235" s="109"/>
      <c r="F235" s="106"/>
    </row>
    <row r="236" spans="1:6">
      <c r="B236" s="222" t="s">
        <v>1393</v>
      </c>
      <c r="D236" s="107"/>
      <c r="E236" s="109"/>
      <c r="F236" s="107"/>
    </row>
    <row r="237" spans="1:6">
      <c r="D237" s="106"/>
      <c r="E237" s="109" t="s">
        <v>1687</v>
      </c>
      <c r="F237" s="106"/>
    </row>
    <row r="238" spans="1:6">
      <c r="A238" s="108" t="s">
        <v>1528</v>
      </c>
      <c r="D238" s="106"/>
      <c r="E238" s="109"/>
      <c r="F238" s="106"/>
    </row>
    <row r="239" spans="1:6">
      <c r="A239" s="101" t="s">
        <v>1529</v>
      </c>
      <c r="B239" s="222">
        <f>B217+B225+B235</f>
        <v>0</v>
      </c>
      <c r="D239" s="106"/>
      <c r="E239" s="109"/>
      <c r="F239" s="106"/>
    </row>
    <row r="240" spans="1:6">
      <c r="A240" s="101" t="s">
        <v>1530</v>
      </c>
      <c r="B240" s="222">
        <f>C12</f>
        <v>0</v>
      </c>
      <c r="D240" s="106"/>
      <c r="E240" s="109" t="s">
        <v>1688</v>
      </c>
      <c r="F240" s="106"/>
    </row>
    <row r="241" spans="1:7">
      <c r="A241" s="108" t="s">
        <v>1531</v>
      </c>
      <c r="B241" s="222">
        <f>B239+B240</f>
        <v>0</v>
      </c>
      <c r="D241" s="106"/>
      <c r="E241" s="109"/>
      <c r="F241" s="106"/>
    </row>
    <row r="242" spans="1:7">
      <c r="E242" s="109"/>
    </row>
    <row r="243" spans="1:7">
      <c r="A243" s="101" t="s">
        <v>1532</v>
      </c>
      <c r="F243" s="101"/>
    </row>
    <row r="244" spans="1:7">
      <c r="A244" s="101" t="s">
        <v>1533</v>
      </c>
      <c r="B244" s="222">
        <f>B203</f>
        <v>0</v>
      </c>
      <c r="D244" s="109"/>
      <c r="E244" s="109"/>
      <c r="F244" s="109"/>
      <c r="G244" s="109"/>
    </row>
    <row r="245" spans="1:7">
      <c r="E245" s="109"/>
    </row>
    <row r="246" spans="1:7">
      <c r="A246" s="101" t="s">
        <v>1493</v>
      </c>
      <c r="B246" s="222">
        <f>B187</f>
        <v>0</v>
      </c>
      <c r="D246" s="106"/>
      <c r="E246" s="109" t="s">
        <v>1747</v>
      </c>
      <c r="F246" s="106"/>
    </row>
    <row r="247" spans="1:7">
      <c r="B247" s="222" t="s">
        <v>1393</v>
      </c>
      <c r="D247" s="107"/>
      <c r="E247" s="109"/>
      <c r="F247" s="107"/>
    </row>
    <row r="248" spans="1:7">
      <c r="A248" s="101" t="s">
        <v>1534</v>
      </c>
      <c r="D248" s="106"/>
      <c r="E248" s="109"/>
      <c r="F248" s="106"/>
    </row>
    <row r="249" spans="1:7">
      <c r="A249" s="101" t="s">
        <v>1535</v>
      </c>
      <c r="D249" s="106"/>
      <c r="E249" s="109"/>
      <c r="F249" s="106"/>
    </row>
    <row r="250" spans="1:7">
      <c r="A250" s="101" t="s">
        <v>1572</v>
      </c>
      <c r="B250" s="222">
        <f>-B31</f>
        <v>0</v>
      </c>
      <c r="D250" s="106"/>
      <c r="E250" s="109" t="s">
        <v>1689</v>
      </c>
      <c r="F250" s="106"/>
    </row>
    <row r="251" spans="1:7">
      <c r="A251" s="101" t="s">
        <v>1536</v>
      </c>
      <c r="B251" s="222">
        <f>-B40</f>
        <v>0</v>
      </c>
      <c r="D251" s="106"/>
      <c r="E251" s="109" t="s">
        <v>1689</v>
      </c>
      <c r="F251" s="106"/>
    </row>
    <row r="252" spans="1:7">
      <c r="A252" s="101" t="s">
        <v>1537</v>
      </c>
      <c r="B252" s="222">
        <f>-B64</f>
        <v>0</v>
      </c>
      <c r="D252" s="105"/>
      <c r="E252" s="109" t="s">
        <v>1689</v>
      </c>
      <c r="F252" s="105"/>
    </row>
    <row r="253" spans="1:7">
      <c r="A253" s="101" t="s">
        <v>1538</v>
      </c>
      <c r="B253" s="222">
        <f>B96+B97</f>
        <v>0</v>
      </c>
      <c r="D253" s="106"/>
      <c r="E253" s="187" t="s">
        <v>1739</v>
      </c>
      <c r="F253" s="106"/>
    </row>
    <row r="254" spans="1:7">
      <c r="A254" s="101" t="s">
        <v>1539</v>
      </c>
      <c r="B254" s="222">
        <f>-B15+C15</f>
        <v>0</v>
      </c>
      <c r="D254" s="105"/>
      <c r="E254" s="187" t="s">
        <v>1739</v>
      </c>
      <c r="F254" s="106"/>
    </row>
    <row r="255" spans="1:7">
      <c r="A255" s="101" t="s">
        <v>1540</v>
      </c>
      <c r="B255" s="222">
        <f>-B17+C17</f>
        <v>0</v>
      </c>
      <c r="D255" s="105"/>
      <c r="E255" s="187" t="s">
        <v>1739</v>
      </c>
      <c r="F255" s="105"/>
    </row>
    <row r="256" spans="1:7">
      <c r="A256" s="101" t="s">
        <v>1541</v>
      </c>
      <c r="B256" s="222">
        <f>B171</f>
        <v>0</v>
      </c>
      <c r="D256" s="105"/>
      <c r="E256" s="109" t="s">
        <v>1689</v>
      </c>
      <c r="F256" s="105"/>
    </row>
    <row r="257" spans="1:6">
      <c r="A257" s="101" t="s">
        <v>1542</v>
      </c>
      <c r="B257" s="222">
        <f>B105-C105</f>
        <v>0</v>
      </c>
      <c r="D257" s="105"/>
      <c r="E257" s="109" t="s">
        <v>1689</v>
      </c>
      <c r="F257" s="105"/>
    </row>
    <row r="258" spans="1:6">
      <c r="A258" s="101" t="s">
        <v>1543</v>
      </c>
      <c r="B258" s="222">
        <f>-B30</f>
        <v>0</v>
      </c>
      <c r="D258" s="105"/>
      <c r="E258" s="109" t="s">
        <v>1689</v>
      </c>
      <c r="F258" s="105"/>
    </row>
    <row r="259" spans="1:6">
      <c r="A259" s="101" t="s">
        <v>1544</v>
      </c>
      <c r="B259" s="222">
        <f>-B39</f>
        <v>0</v>
      </c>
      <c r="D259" s="105"/>
      <c r="E259" s="109" t="s">
        <v>1689</v>
      </c>
      <c r="F259" s="105"/>
    </row>
    <row r="260" spans="1:6">
      <c r="A260" s="101" t="s">
        <v>1545</v>
      </c>
      <c r="B260" s="222">
        <f>-B48</f>
        <v>0</v>
      </c>
      <c r="D260" s="106"/>
      <c r="E260" s="109" t="s">
        <v>1689</v>
      </c>
      <c r="F260" s="106"/>
    </row>
    <row r="261" spans="1:6">
      <c r="A261" s="101" t="s">
        <v>1546</v>
      </c>
      <c r="E261" s="109" t="s">
        <v>1689</v>
      </c>
    </row>
    <row r="262" spans="1:6">
      <c r="A262" s="101" t="s">
        <v>1547</v>
      </c>
      <c r="B262" s="222">
        <f>-B58</f>
        <v>0</v>
      </c>
      <c r="D262" s="105"/>
      <c r="E262" s="109" t="s">
        <v>1689</v>
      </c>
      <c r="F262" s="105"/>
    </row>
    <row r="263" spans="1:6">
      <c r="A263" s="101" t="s">
        <v>1548</v>
      </c>
      <c r="E263" s="109" t="s">
        <v>1689</v>
      </c>
    </row>
    <row r="264" spans="1:6">
      <c r="A264" s="101" t="s">
        <v>1549</v>
      </c>
      <c r="B264" s="222">
        <f>-B55-B56</f>
        <v>0</v>
      </c>
      <c r="D264" s="105"/>
      <c r="E264" s="109" t="s">
        <v>1689</v>
      </c>
      <c r="F264" s="105"/>
    </row>
    <row r="265" spans="1:6">
      <c r="A265" s="101" t="s">
        <v>1550</v>
      </c>
      <c r="B265" s="222">
        <f>-B197</f>
        <v>0</v>
      </c>
      <c r="D265" s="105"/>
      <c r="E265" s="109" t="s">
        <v>1689</v>
      </c>
      <c r="F265" s="106"/>
    </row>
    <row r="266" spans="1:6">
      <c r="A266" s="116" t="s">
        <v>1551</v>
      </c>
      <c r="E266" s="109"/>
    </row>
    <row r="267" spans="1:6">
      <c r="A267" s="116" t="s">
        <v>1552</v>
      </c>
      <c r="E267" s="109"/>
    </row>
    <row r="268" spans="1:6">
      <c r="A268" s="101" t="s">
        <v>1553</v>
      </c>
      <c r="D268" s="104"/>
      <c r="E268" s="109"/>
      <c r="F268" s="106"/>
    </row>
    <row r="269" spans="1:6">
      <c r="A269" s="101" t="s">
        <v>1554</v>
      </c>
      <c r="B269" s="222">
        <f>-B14+C14</f>
        <v>0</v>
      </c>
      <c r="D269" s="106"/>
      <c r="E269" s="109" t="s">
        <v>1691</v>
      </c>
      <c r="F269" s="106"/>
    </row>
    <row r="270" spans="1:6">
      <c r="A270" s="101" t="s">
        <v>1555</v>
      </c>
      <c r="B270" s="222">
        <f>-B16+C16</f>
        <v>0</v>
      </c>
      <c r="D270" s="106"/>
      <c r="E270" s="109" t="s">
        <v>1692</v>
      </c>
      <c r="F270" s="106"/>
    </row>
    <row r="271" spans="1:6">
      <c r="A271" s="101" t="s">
        <v>1556</v>
      </c>
      <c r="B271" s="222">
        <f>-B18+C18</f>
        <v>0</v>
      </c>
      <c r="D271" s="106"/>
      <c r="E271" s="109" t="s">
        <v>1693</v>
      </c>
      <c r="F271" s="106"/>
    </row>
    <row r="272" spans="1:6">
      <c r="A272" s="101" t="s">
        <v>1557</v>
      </c>
      <c r="B272" s="222">
        <f>-B20+C20</f>
        <v>0</v>
      </c>
      <c r="D272" s="106"/>
      <c r="E272" s="109" t="s">
        <v>1693</v>
      </c>
      <c r="F272" s="106"/>
    </row>
    <row r="273" spans="1:6">
      <c r="A273" s="101" t="s">
        <v>1558</v>
      </c>
      <c r="B273" s="222">
        <f>-B21+C21</f>
        <v>0</v>
      </c>
      <c r="D273" s="106"/>
      <c r="E273" s="109" t="s">
        <v>1693</v>
      </c>
      <c r="F273" s="106"/>
    </row>
    <row r="274" spans="1:6">
      <c r="A274" s="101" t="s">
        <v>1559</v>
      </c>
      <c r="B274" s="222">
        <f>-B24+C24</f>
        <v>0</v>
      </c>
      <c r="D274" s="105"/>
      <c r="E274" s="109" t="s">
        <v>1693</v>
      </c>
      <c r="F274" s="106"/>
    </row>
    <row r="275" spans="1:6">
      <c r="A275" s="101" t="s">
        <v>1560</v>
      </c>
      <c r="B275" s="222">
        <f t="shared" ref="B275:B282" si="0">B76-C76</f>
        <v>0</v>
      </c>
      <c r="D275" s="106"/>
      <c r="E275" s="109" t="s">
        <v>1694</v>
      </c>
      <c r="F275" s="106"/>
    </row>
    <row r="276" spans="1:6">
      <c r="A276" s="101" t="s">
        <v>1561</v>
      </c>
      <c r="B276" s="222">
        <f t="shared" si="0"/>
        <v>0</v>
      </c>
      <c r="D276" s="106"/>
      <c r="E276" s="109" t="s">
        <v>1695</v>
      </c>
      <c r="F276" s="106"/>
    </row>
    <row r="277" spans="1:6">
      <c r="A277" s="101" t="s">
        <v>1562</v>
      </c>
      <c r="B277" s="222">
        <f t="shared" si="0"/>
        <v>0</v>
      </c>
      <c r="D277" s="106"/>
      <c r="E277" s="109" t="s">
        <v>1696</v>
      </c>
      <c r="F277" s="106"/>
    </row>
    <row r="278" spans="1:6">
      <c r="A278" s="101" t="s">
        <v>1563</v>
      </c>
      <c r="B278" s="222">
        <f t="shared" si="0"/>
        <v>0</v>
      </c>
      <c r="D278" s="106"/>
      <c r="E278" s="109" t="s">
        <v>1698</v>
      </c>
      <c r="F278" s="106"/>
    </row>
    <row r="279" spans="1:6">
      <c r="A279" s="101" t="s">
        <v>1564</v>
      </c>
      <c r="B279" s="222">
        <f t="shared" si="0"/>
        <v>0</v>
      </c>
      <c r="D279" s="106"/>
      <c r="E279" s="109" t="s">
        <v>1744</v>
      </c>
      <c r="F279" s="106"/>
    </row>
    <row r="280" spans="1:6">
      <c r="A280" s="101" t="s">
        <v>1565</v>
      </c>
      <c r="B280" s="222">
        <f>B81-C81-B19+C19</f>
        <v>0</v>
      </c>
      <c r="D280" s="106"/>
      <c r="E280" s="109" t="s">
        <v>1743</v>
      </c>
      <c r="F280" s="106"/>
    </row>
    <row r="281" spans="1:6">
      <c r="A281" s="101" t="s">
        <v>1566</v>
      </c>
      <c r="B281" s="222">
        <f>B82-C82-B67+C67</f>
        <v>0</v>
      </c>
      <c r="D281" s="106"/>
      <c r="E281" s="109" t="s">
        <v>1698</v>
      </c>
      <c r="F281" s="106"/>
    </row>
    <row r="282" spans="1:6">
      <c r="A282" s="101" t="s">
        <v>1567</v>
      </c>
      <c r="B282" s="222">
        <f t="shared" si="0"/>
        <v>0</v>
      </c>
      <c r="D282" s="106"/>
      <c r="E282" s="109" t="s">
        <v>1698</v>
      </c>
      <c r="F282" s="106"/>
    </row>
    <row r="283" spans="1:6">
      <c r="A283" s="108" t="s">
        <v>1568</v>
      </c>
      <c r="B283" s="222">
        <f>SUM(B248:B282)</f>
        <v>0</v>
      </c>
      <c r="D283" s="106"/>
      <c r="E283" s="109"/>
      <c r="F283" s="106"/>
    </row>
    <row r="284" spans="1:6">
      <c r="D284" s="106"/>
      <c r="E284" s="109"/>
      <c r="F284" s="106"/>
    </row>
    <row r="285" spans="1:6">
      <c r="A285" s="108" t="s">
        <v>1569</v>
      </c>
      <c r="B285" s="222">
        <f>B246+B283</f>
        <v>0</v>
      </c>
      <c r="D285" s="106"/>
      <c r="E285" s="109"/>
      <c r="F285" s="10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VX748"/>
  <sheetViews>
    <sheetView topLeftCell="A35" workbookViewId="0">
      <selection activeCell="O35" sqref="O35"/>
    </sheetView>
  </sheetViews>
  <sheetFormatPr baseColWidth="10" defaultColWidth="0" defaultRowHeight="12" outlineLevelRow="1"/>
  <cols>
    <col min="1" max="6" width="5.33203125" style="78" bestFit="1" customWidth="1"/>
    <col min="7" max="7" width="21.44140625" style="79" bestFit="1" customWidth="1"/>
    <col min="8" max="8" width="16.33203125" style="79" bestFit="1" customWidth="1"/>
    <col min="9" max="9" width="12.88671875" style="79" customWidth="1"/>
    <col min="10" max="10" width="12.88671875" style="80" customWidth="1"/>
    <col min="11" max="11" width="12.88671875" style="81" customWidth="1"/>
    <col min="12" max="12" width="12.88671875" style="80" customWidth="1"/>
    <col min="13" max="13" width="12.88671875" style="81" customWidth="1"/>
    <col min="14" max="14" width="12.88671875" style="80" customWidth="1"/>
    <col min="15" max="15" width="12.88671875" style="81" customWidth="1"/>
    <col min="16" max="16" width="11.44140625" style="78" customWidth="1"/>
    <col min="17" max="17" width="11.44140625" style="78" hidden="1" customWidth="1"/>
    <col min="18" max="18" width="11.33203125" style="78" hidden="1" customWidth="1"/>
    <col min="19" max="20" width="5.33203125" style="82" customWidth="1"/>
    <col min="21" max="23" width="5.33203125" style="79" customWidth="1"/>
    <col min="24" max="24" width="21.44140625" style="79" bestFit="1" customWidth="1"/>
    <col min="25" max="25" width="16.33203125" style="79" bestFit="1" customWidth="1"/>
    <col min="26" max="32" width="12.88671875" style="79" customWidth="1"/>
    <col min="33" max="33" width="11.44140625" style="79" customWidth="1"/>
    <col min="34" max="273" width="11.44140625" style="79" hidden="1"/>
    <col min="274" max="279" width="5.33203125" style="79" bestFit="1" customWidth="1"/>
    <col min="280" max="280" width="21.44140625" style="79" bestFit="1" customWidth="1"/>
    <col min="281" max="281" width="16.33203125" style="79" bestFit="1" customWidth="1"/>
    <col min="282" max="288" width="12.88671875" style="79" customWidth="1"/>
    <col min="289" max="289" width="11.44140625" style="79" customWidth="1"/>
    <col min="290" max="529" width="11.44140625" style="79" hidden="1"/>
    <col min="530" max="535" width="5.33203125" style="79" bestFit="1" customWidth="1"/>
    <col min="536" max="536" width="21.44140625" style="79" bestFit="1" customWidth="1"/>
    <col min="537" max="537" width="16.33203125" style="79" bestFit="1" customWidth="1"/>
    <col min="538" max="544" width="12.88671875" style="79" customWidth="1"/>
    <col min="545" max="545" width="11.44140625" style="79" customWidth="1"/>
    <col min="546" max="785" width="11.44140625" style="79" hidden="1"/>
    <col min="786" max="791" width="5.33203125" style="79" bestFit="1" customWidth="1"/>
    <col min="792" max="792" width="21.44140625" style="79" bestFit="1" customWidth="1"/>
    <col min="793" max="793" width="16.33203125" style="79" bestFit="1" customWidth="1"/>
    <col min="794" max="800" width="12.88671875" style="79" customWidth="1"/>
    <col min="801" max="801" width="11.44140625" style="79" customWidth="1"/>
    <col min="802" max="1041" width="11.44140625" style="79" hidden="1"/>
    <col min="1042" max="1047" width="5.33203125" style="79" bestFit="1" customWidth="1"/>
    <col min="1048" max="1048" width="21.44140625" style="79" bestFit="1" customWidth="1"/>
    <col min="1049" max="1049" width="16.33203125" style="79" bestFit="1" customWidth="1"/>
    <col min="1050" max="1056" width="12.88671875" style="79" customWidth="1"/>
    <col min="1057" max="1057" width="11.44140625" style="79" customWidth="1"/>
    <col min="1058" max="1297" width="11.44140625" style="79" hidden="1"/>
    <col min="1298" max="1303" width="5.33203125" style="79" bestFit="1" customWidth="1"/>
    <col min="1304" max="1304" width="21.44140625" style="79" bestFit="1" customWidth="1"/>
    <col min="1305" max="1305" width="16.33203125" style="79" bestFit="1" customWidth="1"/>
    <col min="1306" max="1312" width="12.88671875" style="79" customWidth="1"/>
    <col min="1313" max="1313" width="11.44140625" style="79" customWidth="1"/>
    <col min="1314" max="1553" width="11.44140625" style="79" hidden="1"/>
    <col min="1554" max="1559" width="5.33203125" style="79" bestFit="1" customWidth="1"/>
    <col min="1560" max="1560" width="21.44140625" style="79" bestFit="1" customWidth="1"/>
    <col min="1561" max="1561" width="16.33203125" style="79" bestFit="1" customWidth="1"/>
    <col min="1562" max="1568" width="12.88671875" style="79" customWidth="1"/>
    <col min="1569" max="1569" width="11.44140625" style="79" customWidth="1"/>
    <col min="1570" max="1809" width="11.44140625" style="79" hidden="1"/>
    <col min="1810" max="1815" width="5.33203125" style="79" bestFit="1" customWidth="1"/>
    <col min="1816" max="1816" width="21.44140625" style="79" bestFit="1" customWidth="1"/>
    <col min="1817" max="1817" width="16.33203125" style="79" bestFit="1" customWidth="1"/>
    <col min="1818" max="1824" width="12.88671875" style="79" customWidth="1"/>
    <col min="1825" max="1825" width="11.44140625" style="79" customWidth="1"/>
    <col min="1826" max="2065" width="11.44140625" style="79" hidden="1"/>
    <col min="2066" max="2071" width="5.33203125" style="79" bestFit="1" customWidth="1"/>
    <col min="2072" max="2072" width="21.44140625" style="79" bestFit="1" customWidth="1"/>
    <col min="2073" max="2073" width="16.33203125" style="79" bestFit="1" customWidth="1"/>
    <col min="2074" max="2080" width="12.88671875" style="79" customWidth="1"/>
    <col min="2081" max="2081" width="11.44140625" style="79" customWidth="1"/>
    <col min="2082" max="2321" width="11.44140625" style="79" hidden="1"/>
    <col min="2322" max="2327" width="5.33203125" style="79" bestFit="1" customWidth="1"/>
    <col min="2328" max="2328" width="21.44140625" style="79" bestFit="1" customWidth="1"/>
    <col min="2329" max="2329" width="16.33203125" style="79" bestFit="1" customWidth="1"/>
    <col min="2330" max="2336" width="12.88671875" style="79" customWidth="1"/>
    <col min="2337" max="2337" width="11.44140625" style="79" customWidth="1"/>
    <col min="2338" max="2577" width="11.44140625" style="79" hidden="1"/>
    <col min="2578" max="2583" width="5.33203125" style="79" bestFit="1" customWidth="1"/>
    <col min="2584" max="2584" width="21.44140625" style="79" bestFit="1" customWidth="1"/>
    <col min="2585" max="2585" width="16.33203125" style="79" bestFit="1" customWidth="1"/>
    <col min="2586" max="2592" width="12.88671875" style="79" customWidth="1"/>
    <col min="2593" max="2593" width="11.44140625" style="79" customWidth="1"/>
    <col min="2594" max="2833" width="11.44140625" style="79" hidden="1"/>
    <col min="2834" max="2839" width="5.33203125" style="79" bestFit="1" customWidth="1"/>
    <col min="2840" max="2840" width="21.44140625" style="79" bestFit="1" customWidth="1"/>
    <col min="2841" max="2841" width="16.33203125" style="79" bestFit="1" customWidth="1"/>
    <col min="2842" max="2848" width="12.88671875" style="79" customWidth="1"/>
    <col min="2849" max="2849" width="11.44140625" style="79" customWidth="1"/>
    <col min="2850" max="3089" width="11.44140625" style="79" hidden="1"/>
    <col min="3090" max="3095" width="5.33203125" style="79" bestFit="1" customWidth="1"/>
    <col min="3096" max="3096" width="21.44140625" style="79" bestFit="1" customWidth="1"/>
    <col min="3097" max="3097" width="16.33203125" style="79" bestFit="1" customWidth="1"/>
    <col min="3098" max="3104" width="12.88671875" style="79" customWidth="1"/>
    <col min="3105" max="3105" width="11.44140625" style="79" customWidth="1"/>
    <col min="3106" max="3345" width="11.44140625" style="79" hidden="1"/>
    <col min="3346" max="3351" width="5.33203125" style="79" bestFit="1" customWidth="1"/>
    <col min="3352" max="3352" width="21.44140625" style="79" bestFit="1" customWidth="1"/>
    <col min="3353" max="3353" width="16.33203125" style="79" bestFit="1" customWidth="1"/>
    <col min="3354" max="3360" width="12.88671875" style="79" customWidth="1"/>
    <col min="3361" max="3361" width="11.44140625" style="79" customWidth="1"/>
    <col min="3362" max="3601" width="11.44140625" style="79" hidden="1"/>
    <col min="3602" max="3607" width="5.33203125" style="79" bestFit="1" customWidth="1"/>
    <col min="3608" max="3608" width="21.44140625" style="79" bestFit="1" customWidth="1"/>
    <col min="3609" max="3609" width="16.33203125" style="79" bestFit="1" customWidth="1"/>
    <col min="3610" max="3616" width="12.88671875" style="79" customWidth="1"/>
    <col min="3617" max="3617" width="11.44140625" style="79" customWidth="1"/>
    <col min="3618" max="3857" width="11.44140625" style="79" hidden="1"/>
    <col min="3858" max="3863" width="5.33203125" style="79" bestFit="1" customWidth="1"/>
    <col min="3864" max="3864" width="21.44140625" style="79" bestFit="1" customWidth="1"/>
    <col min="3865" max="3865" width="16.33203125" style="79" bestFit="1" customWidth="1"/>
    <col min="3866" max="3872" width="12.88671875" style="79" customWidth="1"/>
    <col min="3873" max="3873" width="11.44140625" style="79" customWidth="1"/>
    <col min="3874" max="4113" width="11.44140625" style="79" hidden="1"/>
    <col min="4114" max="4119" width="5.33203125" style="79" bestFit="1" customWidth="1"/>
    <col min="4120" max="4120" width="21.44140625" style="79" bestFit="1" customWidth="1"/>
    <col min="4121" max="4121" width="16.33203125" style="79" bestFit="1" customWidth="1"/>
    <col min="4122" max="4128" width="12.88671875" style="79" customWidth="1"/>
    <col min="4129" max="4129" width="11.44140625" style="79" customWidth="1"/>
    <col min="4130" max="4369" width="11.44140625" style="79" hidden="1"/>
    <col min="4370" max="4375" width="5.33203125" style="79" bestFit="1" customWidth="1"/>
    <col min="4376" max="4376" width="21.44140625" style="79" bestFit="1" customWidth="1"/>
    <col min="4377" max="4377" width="16.33203125" style="79" bestFit="1" customWidth="1"/>
    <col min="4378" max="4384" width="12.88671875" style="79" customWidth="1"/>
    <col min="4385" max="4385" width="11.44140625" style="79" customWidth="1"/>
    <col min="4386" max="4625" width="11.44140625" style="79" hidden="1"/>
    <col min="4626" max="4631" width="5.33203125" style="79" bestFit="1" customWidth="1"/>
    <col min="4632" max="4632" width="21.44140625" style="79" bestFit="1" customWidth="1"/>
    <col min="4633" max="4633" width="16.33203125" style="79" bestFit="1" customWidth="1"/>
    <col min="4634" max="4640" width="12.88671875" style="79" customWidth="1"/>
    <col min="4641" max="4641" width="11.44140625" style="79" customWidth="1"/>
    <col min="4642" max="4881" width="11.44140625" style="79" hidden="1"/>
    <col min="4882" max="4887" width="5.33203125" style="79" bestFit="1" customWidth="1"/>
    <col min="4888" max="4888" width="21.44140625" style="79" bestFit="1" customWidth="1"/>
    <col min="4889" max="4889" width="16.33203125" style="79" bestFit="1" customWidth="1"/>
    <col min="4890" max="4896" width="12.88671875" style="79" customWidth="1"/>
    <col min="4897" max="4897" width="11.44140625" style="79" customWidth="1"/>
    <col min="4898" max="5137" width="11.44140625" style="79" hidden="1"/>
    <col min="5138" max="5143" width="5.33203125" style="79" bestFit="1" customWidth="1"/>
    <col min="5144" max="5144" width="21.44140625" style="79" bestFit="1" customWidth="1"/>
    <col min="5145" max="5145" width="16.33203125" style="79" bestFit="1" customWidth="1"/>
    <col min="5146" max="5152" width="12.88671875" style="79" customWidth="1"/>
    <col min="5153" max="5153" width="11.44140625" style="79" customWidth="1"/>
    <col min="5154" max="5393" width="11.44140625" style="79" hidden="1"/>
    <col min="5394" max="5399" width="5.33203125" style="79" bestFit="1" customWidth="1"/>
    <col min="5400" max="5400" width="21.44140625" style="79" bestFit="1" customWidth="1"/>
    <col min="5401" max="5401" width="16.33203125" style="79" bestFit="1" customWidth="1"/>
    <col min="5402" max="5408" width="12.88671875" style="79" customWidth="1"/>
    <col min="5409" max="5409" width="11.44140625" style="79" customWidth="1"/>
    <col min="5410" max="5649" width="11.44140625" style="79" hidden="1"/>
    <col min="5650" max="5655" width="5.33203125" style="79" bestFit="1" customWidth="1"/>
    <col min="5656" max="5656" width="21.44140625" style="79" bestFit="1" customWidth="1"/>
    <col min="5657" max="5657" width="16.33203125" style="79" bestFit="1" customWidth="1"/>
    <col min="5658" max="5664" width="12.88671875" style="79" customWidth="1"/>
    <col min="5665" max="5665" width="11.44140625" style="79" customWidth="1"/>
    <col min="5666" max="5905" width="11.44140625" style="79" hidden="1"/>
    <col min="5906" max="5911" width="5.33203125" style="79" bestFit="1" customWidth="1"/>
    <col min="5912" max="5912" width="21.44140625" style="79" bestFit="1" customWidth="1"/>
    <col min="5913" max="5913" width="16.33203125" style="79" bestFit="1" customWidth="1"/>
    <col min="5914" max="5920" width="12.88671875" style="79" customWidth="1"/>
    <col min="5921" max="5921" width="11.44140625" style="79" customWidth="1"/>
    <col min="5922" max="6161" width="11.44140625" style="79" hidden="1"/>
    <col min="6162" max="6167" width="5.33203125" style="79" bestFit="1" customWidth="1"/>
    <col min="6168" max="6168" width="21.44140625" style="79" bestFit="1" customWidth="1"/>
    <col min="6169" max="6169" width="16.33203125" style="79" bestFit="1" customWidth="1"/>
    <col min="6170" max="6176" width="12.88671875" style="79" customWidth="1"/>
    <col min="6177" max="6177" width="11.44140625" style="79" customWidth="1"/>
    <col min="6178" max="6417" width="11.44140625" style="79" hidden="1"/>
    <col min="6418" max="6423" width="5.33203125" style="79" bestFit="1" customWidth="1"/>
    <col min="6424" max="6424" width="21.44140625" style="79" bestFit="1" customWidth="1"/>
    <col min="6425" max="6425" width="16.33203125" style="79" bestFit="1" customWidth="1"/>
    <col min="6426" max="6432" width="12.88671875" style="79" customWidth="1"/>
    <col min="6433" max="6433" width="11.44140625" style="79" customWidth="1"/>
    <col min="6434" max="6673" width="11.44140625" style="79" hidden="1"/>
    <col min="6674" max="6679" width="5.33203125" style="79" bestFit="1" customWidth="1"/>
    <col min="6680" max="6680" width="21.44140625" style="79" bestFit="1" customWidth="1"/>
    <col min="6681" max="6681" width="16.33203125" style="79" bestFit="1" customWidth="1"/>
    <col min="6682" max="6688" width="12.88671875" style="79" customWidth="1"/>
    <col min="6689" max="6689" width="11.44140625" style="79" customWidth="1"/>
    <col min="6690" max="6929" width="11.44140625" style="79" hidden="1"/>
    <col min="6930" max="6935" width="5.33203125" style="79" bestFit="1" customWidth="1"/>
    <col min="6936" max="6936" width="21.44140625" style="79" bestFit="1" customWidth="1"/>
    <col min="6937" max="6937" width="16.33203125" style="79" bestFit="1" customWidth="1"/>
    <col min="6938" max="6944" width="12.88671875" style="79" customWidth="1"/>
    <col min="6945" max="6945" width="11.44140625" style="79" customWidth="1"/>
    <col min="6946" max="7185" width="11.44140625" style="79" hidden="1"/>
    <col min="7186" max="7191" width="5.33203125" style="79" bestFit="1" customWidth="1"/>
    <col min="7192" max="7192" width="21.44140625" style="79" bestFit="1" customWidth="1"/>
    <col min="7193" max="7193" width="16.33203125" style="79" bestFit="1" customWidth="1"/>
    <col min="7194" max="7200" width="12.88671875" style="79" customWidth="1"/>
    <col min="7201" max="7201" width="11.44140625" style="79" customWidth="1"/>
    <col min="7202" max="7441" width="11.44140625" style="79" hidden="1"/>
    <col min="7442" max="7447" width="5.33203125" style="79" bestFit="1" customWidth="1"/>
    <col min="7448" max="7448" width="21.44140625" style="79" bestFit="1" customWidth="1"/>
    <col min="7449" max="7449" width="16.33203125" style="79" bestFit="1" customWidth="1"/>
    <col min="7450" max="7456" width="12.88671875" style="79" customWidth="1"/>
    <col min="7457" max="7457" width="11.44140625" style="79" customWidth="1"/>
    <col min="7458" max="7697" width="11.44140625" style="79" hidden="1"/>
    <col min="7698" max="7703" width="5.33203125" style="79" bestFit="1" customWidth="1"/>
    <col min="7704" max="7704" width="21.44140625" style="79" bestFit="1" customWidth="1"/>
    <col min="7705" max="7705" width="16.33203125" style="79" bestFit="1" customWidth="1"/>
    <col min="7706" max="7712" width="12.88671875" style="79" customWidth="1"/>
    <col min="7713" max="7713" width="11.44140625" style="79" customWidth="1"/>
    <col min="7714" max="7953" width="11.44140625" style="79" hidden="1"/>
    <col min="7954" max="7959" width="5.33203125" style="79" bestFit="1" customWidth="1"/>
    <col min="7960" max="7960" width="21.44140625" style="79" bestFit="1" customWidth="1"/>
    <col min="7961" max="7961" width="16.33203125" style="79" bestFit="1" customWidth="1"/>
    <col min="7962" max="7968" width="12.88671875" style="79" customWidth="1"/>
    <col min="7969" max="7969" width="11.44140625" style="79" customWidth="1"/>
    <col min="7970" max="8209" width="11.44140625" style="79" hidden="1"/>
    <col min="8210" max="8215" width="5.33203125" style="79" bestFit="1" customWidth="1"/>
    <col min="8216" max="8216" width="21.44140625" style="79" bestFit="1" customWidth="1"/>
    <col min="8217" max="8217" width="16.33203125" style="79" bestFit="1" customWidth="1"/>
    <col min="8218" max="8224" width="12.88671875" style="79" customWidth="1"/>
    <col min="8225" max="8225" width="11.44140625" style="79" customWidth="1"/>
    <col min="8226" max="8465" width="11.44140625" style="79" hidden="1"/>
    <col min="8466" max="8471" width="5.33203125" style="79" bestFit="1" customWidth="1"/>
    <col min="8472" max="8472" width="21.44140625" style="79" bestFit="1" customWidth="1"/>
    <col min="8473" max="8473" width="16.33203125" style="79" bestFit="1" customWidth="1"/>
    <col min="8474" max="8480" width="12.88671875" style="79" customWidth="1"/>
    <col min="8481" max="8481" width="11.44140625" style="79" customWidth="1"/>
    <col min="8482" max="8721" width="11.44140625" style="79" hidden="1"/>
    <col min="8722" max="8727" width="5.33203125" style="79" bestFit="1" customWidth="1"/>
    <col min="8728" max="8728" width="21.44140625" style="79" bestFit="1" customWidth="1"/>
    <col min="8729" max="8729" width="16.33203125" style="79" bestFit="1" customWidth="1"/>
    <col min="8730" max="8736" width="12.88671875" style="79" customWidth="1"/>
    <col min="8737" max="8737" width="11.44140625" style="79" customWidth="1"/>
    <col min="8738" max="8977" width="11.44140625" style="79" hidden="1"/>
    <col min="8978" max="8983" width="5.33203125" style="79" bestFit="1" customWidth="1"/>
    <col min="8984" max="8984" width="21.44140625" style="79" bestFit="1" customWidth="1"/>
    <col min="8985" max="8985" width="16.33203125" style="79" bestFit="1" customWidth="1"/>
    <col min="8986" max="8992" width="12.88671875" style="79" customWidth="1"/>
    <col min="8993" max="8993" width="11.44140625" style="79" customWidth="1"/>
    <col min="8994" max="9233" width="11.44140625" style="79" hidden="1"/>
    <col min="9234" max="9239" width="5.33203125" style="79" bestFit="1" customWidth="1"/>
    <col min="9240" max="9240" width="21.44140625" style="79" bestFit="1" customWidth="1"/>
    <col min="9241" max="9241" width="16.33203125" style="79" bestFit="1" customWidth="1"/>
    <col min="9242" max="9248" width="12.88671875" style="79" customWidth="1"/>
    <col min="9249" max="9249" width="11.44140625" style="79" customWidth="1"/>
    <col min="9250" max="9489" width="11.44140625" style="79" hidden="1"/>
    <col min="9490" max="9495" width="5.33203125" style="79" bestFit="1" customWidth="1"/>
    <col min="9496" max="9496" width="21.44140625" style="79" bestFit="1" customWidth="1"/>
    <col min="9497" max="9497" width="16.33203125" style="79" bestFit="1" customWidth="1"/>
    <col min="9498" max="9504" width="12.88671875" style="79" customWidth="1"/>
    <col min="9505" max="9505" width="11.44140625" style="79" customWidth="1"/>
    <col min="9506" max="9745" width="11.44140625" style="79" hidden="1"/>
    <col min="9746" max="9751" width="5.33203125" style="79" bestFit="1" customWidth="1"/>
    <col min="9752" max="9752" width="21.44140625" style="79" bestFit="1" customWidth="1"/>
    <col min="9753" max="9753" width="16.33203125" style="79" bestFit="1" customWidth="1"/>
    <col min="9754" max="9760" width="12.88671875" style="79" customWidth="1"/>
    <col min="9761" max="9761" width="11.44140625" style="79" customWidth="1"/>
    <col min="9762" max="10001" width="11.44140625" style="79" hidden="1"/>
    <col min="10002" max="10007" width="5.33203125" style="79" bestFit="1" customWidth="1"/>
    <col min="10008" max="10008" width="21.44140625" style="79" bestFit="1" customWidth="1"/>
    <col min="10009" max="10009" width="16.33203125" style="79" bestFit="1" customWidth="1"/>
    <col min="10010" max="10016" width="12.88671875" style="79" customWidth="1"/>
    <col min="10017" max="10017" width="11.44140625" style="79" customWidth="1"/>
    <col min="10018" max="10257" width="11.44140625" style="79" hidden="1"/>
    <col min="10258" max="10263" width="5.33203125" style="79" bestFit="1" customWidth="1"/>
    <col min="10264" max="10264" width="21.44140625" style="79" bestFit="1" customWidth="1"/>
    <col min="10265" max="10265" width="16.33203125" style="79" bestFit="1" customWidth="1"/>
    <col min="10266" max="10272" width="12.88671875" style="79" customWidth="1"/>
    <col min="10273" max="10273" width="11.44140625" style="79" customWidth="1"/>
    <col min="10274" max="10513" width="11.44140625" style="79" hidden="1"/>
    <col min="10514" max="10519" width="5.33203125" style="79" bestFit="1" customWidth="1"/>
    <col min="10520" max="10520" width="21.44140625" style="79" bestFit="1" customWidth="1"/>
    <col min="10521" max="10521" width="16.33203125" style="79" bestFit="1" customWidth="1"/>
    <col min="10522" max="10528" width="12.88671875" style="79" customWidth="1"/>
    <col min="10529" max="10529" width="11.44140625" style="79" customWidth="1"/>
    <col min="10530" max="10769" width="11.44140625" style="79" hidden="1"/>
    <col min="10770" max="10775" width="5.33203125" style="79" bestFit="1" customWidth="1"/>
    <col min="10776" max="10776" width="21.44140625" style="79" bestFit="1" customWidth="1"/>
    <col min="10777" max="10777" width="16.33203125" style="79" bestFit="1" customWidth="1"/>
    <col min="10778" max="10784" width="12.88671875" style="79" customWidth="1"/>
    <col min="10785" max="10785" width="11.44140625" style="79" customWidth="1"/>
    <col min="10786" max="11025" width="11.44140625" style="79" hidden="1"/>
    <col min="11026" max="11031" width="5.33203125" style="79" bestFit="1" customWidth="1"/>
    <col min="11032" max="11032" width="21.44140625" style="79" bestFit="1" customWidth="1"/>
    <col min="11033" max="11033" width="16.33203125" style="79" bestFit="1" customWidth="1"/>
    <col min="11034" max="11040" width="12.88671875" style="79" customWidth="1"/>
    <col min="11041" max="11041" width="11.44140625" style="79" customWidth="1"/>
    <col min="11042" max="11281" width="11.44140625" style="79" hidden="1"/>
    <col min="11282" max="11287" width="5.33203125" style="79" bestFit="1" customWidth="1"/>
    <col min="11288" max="11288" width="21.44140625" style="79" bestFit="1" customWidth="1"/>
    <col min="11289" max="11289" width="16.33203125" style="79" bestFit="1" customWidth="1"/>
    <col min="11290" max="11296" width="12.88671875" style="79" customWidth="1"/>
    <col min="11297" max="11297" width="11.44140625" style="79" customWidth="1"/>
    <col min="11298" max="11537" width="11.44140625" style="79" hidden="1"/>
    <col min="11538" max="11543" width="5.33203125" style="79" bestFit="1" customWidth="1"/>
    <col min="11544" max="11544" width="21.44140625" style="79" bestFit="1" customWidth="1"/>
    <col min="11545" max="11545" width="16.33203125" style="79" bestFit="1" customWidth="1"/>
    <col min="11546" max="11552" width="12.88671875" style="79" customWidth="1"/>
    <col min="11553" max="11553" width="11.44140625" style="79" customWidth="1"/>
    <col min="11554" max="11793" width="11.44140625" style="79" hidden="1"/>
    <col min="11794" max="11799" width="5.33203125" style="79" bestFit="1" customWidth="1"/>
    <col min="11800" max="11800" width="21.44140625" style="79" bestFit="1" customWidth="1"/>
    <col min="11801" max="11801" width="16.33203125" style="79" bestFit="1" customWidth="1"/>
    <col min="11802" max="11808" width="12.88671875" style="79" customWidth="1"/>
    <col min="11809" max="11809" width="11.44140625" style="79" customWidth="1"/>
    <col min="11810" max="12049" width="11.44140625" style="79" hidden="1"/>
    <col min="12050" max="12055" width="5.33203125" style="79" bestFit="1" customWidth="1"/>
    <col min="12056" max="12056" width="21.44140625" style="79" bestFit="1" customWidth="1"/>
    <col min="12057" max="12057" width="16.33203125" style="79" bestFit="1" customWidth="1"/>
    <col min="12058" max="12064" width="12.88671875" style="79" customWidth="1"/>
    <col min="12065" max="12065" width="11.44140625" style="79" customWidth="1"/>
    <col min="12066" max="12305" width="11.44140625" style="79" hidden="1"/>
    <col min="12306" max="12311" width="5.33203125" style="79" bestFit="1" customWidth="1"/>
    <col min="12312" max="12312" width="21.44140625" style="79" bestFit="1" customWidth="1"/>
    <col min="12313" max="12313" width="16.33203125" style="79" bestFit="1" customWidth="1"/>
    <col min="12314" max="12320" width="12.88671875" style="79" customWidth="1"/>
    <col min="12321" max="12321" width="11.44140625" style="79" customWidth="1"/>
    <col min="12322" max="12561" width="11.44140625" style="79" hidden="1"/>
    <col min="12562" max="12567" width="5.33203125" style="79" bestFit="1" customWidth="1"/>
    <col min="12568" max="12568" width="21.44140625" style="79" bestFit="1" customWidth="1"/>
    <col min="12569" max="12569" width="16.33203125" style="79" bestFit="1" customWidth="1"/>
    <col min="12570" max="12576" width="12.88671875" style="79" customWidth="1"/>
    <col min="12577" max="12577" width="11.44140625" style="79" customWidth="1"/>
    <col min="12578" max="12817" width="11.44140625" style="79" hidden="1"/>
    <col min="12818" max="12823" width="5.33203125" style="79" bestFit="1" customWidth="1"/>
    <col min="12824" max="12824" width="21.44140625" style="79" bestFit="1" customWidth="1"/>
    <col min="12825" max="12825" width="16.33203125" style="79" bestFit="1" customWidth="1"/>
    <col min="12826" max="12832" width="12.88671875" style="79" customWidth="1"/>
    <col min="12833" max="12833" width="11.44140625" style="79" customWidth="1"/>
    <col min="12834" max="13073" width="11.44140625" style="79" hidden="1"/>
    <col min="13074" max="13079" width="5.33203125" style="79" bestFit="1" customWidth="1"/>
    <col min="13080" max="13080" width="21.44140625" style="79" bestFit="1" customWidth="1"/>
    <col min="13081" max="13081" width="16.33203125" style="79" bestFit="1" customWidth="1"/>
    <col min="13082" max="13088" width="12.88671875" style="79" customWidth="1"/>
    <col min="13089" max="13089" width="11.44140625" style="79" customWidth="1"/>
    <col min="13090" max="13329" width="11.44140625" style="79" hidden="1"/>
    <col min="13330" max="13335" width="5.33203125" style="79" bestFit="1" customWidth="1"/>
    <col min="13336" max="13336" width="21.44140625" style="79" bestFit="1" customWidth="1"/>
    <col min="13337" max="13337" width="16.33203125" style="79" bestFit="1" customWidth="1"/>
    <col min="13338" max="13344" width="12.88671875" style="79" customWidth="1"/>
    <col min="13345" max="13345" width="11.44140625" style="79" customWidth="1"/>
    <col min="13346" max="13585" width="11.44140625" style="79" hidden="1"/>
    <col min="13586" max="13591" width="5.33203125" style="79" bestFit="1" customWidth="1"/>
    <col min="13592" max="13592" width="21.44140625" style="79" bestFit="1" customWidth="1"/>
    <col min="13593" max="13593" width="16.33203125" style="79" bestFit="1" customWidth="1"/>
    <col min="13594" max="13600" width="12.88671875" style="79" customWidth="1"/>
    <col min="13601" max="13601" width="11.44140625" style="79" customWidth="1"/>
    <col min="13602" max="13841" width="11.44140625" style="79" hidden="1"/>
    <col min="13842" max="13847" width="5.33203125" style="79" bestFit="1" customWidth="1"/>
    <col min="13848" max="13848" width="21.44140625" style="79" bestFit="1" customWidth="1"/>
    <col min="13849" max="13849" width="16.33203125" style="79" bestFit="1" customWidth="1"/>
    <col min="13850" max="13856" width="12.88671875" style="79" customWidth="1"/>
    <col min="13857" max="13857" width="11.44140625" style="79" customWidth="1"/>
    <col min="13858" max="14097" width="11.44140625" style="79" hidden="1"/>
    <col min="14098" max="14103" width="5.33203125" style="79" bestFit="1" customWidth="1"/>
    <col min="14104" max="14104" width="21.44140625" style="79" bestFit="1" customWidth="1"/>
    <col min="14105" max="14105" width="16.33203125" style="79" bestFit="1" customWidth="1"/>
    <col min="14106" max="14112" width="12.88671875" style="79" customWidth="1"/>
    <col min="14113" max="14113" width="11.44140625" style="79" customWidth="1"/>
    <col min="14114" max="14353" width="11.44140625" style="79" hidden="1"/>
    <col min="14354" max="14359" width="5.33203125" style="79" bestFit="1" customWidth="1"/>
    <col min="14360" max="14360" width="21.44140625" style="79" bestFit="1" customWidth="1"/>
    <col min="14361" max="14361" width="16.33203125" style="79" bestFit="1" customWidth="1"/>
    <col min="14362" max="14368" width="12.88671875" style="79" customWidth="1"/>
    <col min="14369" max="14369" width="11.44140625" style="79" customWidth="1"/>
    <col min="14370" max="14609" width="11.44140625" style="79" hidden="1"/>
    <col min="14610" max="14615" width="5.33203125" style="79" bestFit="1" customWidth="1"/>
    <col min="14616" max="14616" width="21.44140625" style="79" bestFit="1" customWidth="1"/>
    <col min="14617" max="14617" width="16.33203125" style="79" bestFit="1" customWidth="1"/>
    <col min="14618" max="14624" width="12.88671875" style="79" customWidth="1"/>
    <col min="14625" max="14625" width="11.44140625" style="79" customWidth="1"/>
    <col min="14626" max="14865" width="11.44140625" style="79" hidden="1"/>
    <col min="14866" max="14871" width="5.33203125" style="79" bestFit="1" customWidth="1"/>
    <col min="14872" max="14872" width="21.44140625" style="79" bestFit="1" customWidth="1"/>
    <col min="14873" max="14873" width="16.33203125" style="79" bestFit="1" customWidth="1"/>
    <col min="14874" max="14880" width="12.88671875" style="79" customWidth="1"/>
    <col min="14881" max="14881" width="11.44140625" style="79" customWidth="1"/>
    <col min="14882" max="15121" width="11.44140625" style="79" hidden="1"/>
    <col min="15122" max="15127" width="5.33203125" style="79" bestFit="1" customWidth="1"/>
    <col min="15128" max="15128" width="21.44140625" style="79" bestFit="1" customWidth="1"/>
    <col min="15129" max="15129" width="16.33203125" style="79" bestFit="1" customWidth="1"/>
    <col min="15130" max="15136" width="12.88671875" style="79" customWidth="1"/>
    <col min="15137" max="15137" width="11.44140625" style="79" customWidth="1"/>
    <col min="15138" max="15377" width="11.44140625" style="79" hidden="1"/>
    <col min="15378" max="15383" width="5.33203125" style="79" bestFit="1" customWidth="1"/>
    <col min="15384" max="15384" width="21.44140625" style="79" bestFit="1" customWidth="1"/>
    <col min="15385" max="15385" width="16.33203125" style="79" bestFit="1" customWidth="1"/>
    <col min="15386" max="15392" width="12.88671875" style="79" customWidth="1"/>
    <col min="15393" max="15393" width="11.44140625" style="79" customWidth="1"/>
    <col min="15394" max="15633" width="11.44140625" style="79" hidden="1"/>
    <col min="15634" max="15639" width="5.33203125" style="79" bestFit="1" customWidth="1"/>
    <col min="15640" max="15640" width="21.44140625" style="79" bestFit="1" customWidth="1"/>
    <col min="15641" max="15641" width="16.33203125" style="79" bestFit="1" customWidth="1"/>
    <col min="15642" max="15648" width="12.88671875" style="79" customWidth="1"/>
    <col min="15649" max="15649" width="11.44140625" style="79" customWidth="1"/>
    <col min="15650" max="15889" width="11.44140625" style="79" hidden="1"/>
    <col min="15890" max="15895" width="5.33203125" style="79" bestFit="1" customWidth="1"/>
    <col min="15896" max="15896" width="21.44140625" style="79" bestFit="1" customWidth="1"/>
    <col min="15897" max="15897" width="16.33203125" style="79" bestFit="1" customWidth="1"/>
    <col min="15898" max="15904" width="12.88671875" style="79" customWidth="1"/>
    <col min="15905" max="15905" width="11.44140625" style="79" customWidth="1"/>
    <col min="15906" max="16123" width="11.44140625" style="79" hidden="1"/>
    <col min="16124" max="16144" width="0" style="79" hidden="1"/>
    <col min="16145" max="16384" width="11.44140625" style="79" hidden="1"/>
  </cols>
  <sheetData>
    <row r="2" spans="1:15" ht="18">
      <c r="A2" s="145" t="s">
        <v>0</v>
      </c>
      <c r="B2" s="145"/>
      <c r="C2" s="145"/>
      <c r="D2" s="145"/>
      <c r="E2" s="145"/>
      <c r="F2" s="145"/>
      <c r="G2" s="145"/>
      <c r="H2" s="145"/>
      <c r="I2" s="145"/>
      <c r="J2" s="145"/>
      <c r="K2" s="145"/>
      <c r="L2" s="145"/>
      <c r="M2" s="145"/>
      <c r="N2" s="145"/>
      <c r="O2" s="145"/>
    </row>
    <row r="4" spans="1:15">
      <c r="A4" s="122" t="s">
        <v>1</v>
      </c>
      <c r="B4" s="122"/>
      <c r="C4" s="122"/>
      <c r="D4" s="122"/>
      <c r="E4" s="122"/>
      <c r="F4" s="122"/>
      <c r="G4" s="122"/>
      <c r="H4" s="122"/>
      <c r="I4" s="122"/>
      <c r="J4" s="122"/>
      <c r="K4" s="122"/>
      <c r="L4" s="122"/>
      <c r="M4" s="122"/>
      <c r="N4" s="122"/>
      <c r="O4" s="122"/>
    </row>
    <row r="5" spans="1:15">
      <c r="A5" s="83"/>
      <c r="B5" s="122" t="s">
        <v>2</v>
      </c>
      <c r="C5" s="122"/>
      <c r="D5" s="122"/>
      <c r="E5" s="122"/>
      <c r="F5" s="122"/>
      <c r="G5" s="122"/>
      <c r="H5" s="122"/>
      <c r="I5" s="122"/>
      <c r="J5" s="122"/>
      <c r="K5" s="122"/>
      <c r="L5" s="122"/>
      <c r="M5" s="122"/>
      <c r="N5" s="122"/>
      <c r="O5" s="122"/>
    </row>
    <row r="6" spans="1:15" outlineLevel="1">
      <c r="A6" s="83"/>
      <c r="B6" s="84"/>
      <c r="C6" s="119" t="s">
        <v>3</v>
      </c>
      <c r="D6" s="119"/>
      <c r="E6" s="119"/>
      <c r="F6" s="119"/>
      <c r="G6" s="119"/>
      <c r="H6" s="119"/>
      <c r="I6" s="119"/>
      <c r="J6" s="119"/>
      <c r="K6" s="119"/>
      <c r="L6" s="119"/>
      <c r="M6" s="119"/>
      <c r="N6" s="85" t="s">
        <v>4</v>
      </c>
      <c r="O6" s="5"/>
    </row>
    <row r="7" spans="1:15" outlineLevel="1">
      <c r="A7" s="83"/>
      <c r="B7" s="84"/>
      <c r="C7" s="119" t="s">
        <v>5</v>
      </c>
      <c r="D7" s="119"/>
      <c r="E7" s="119"/>
      <c r="F7" s="119"/>
      <c r="G7" s="119"/>
      <c r="H7" s="119"/>
      <c r="I7" s="119"/>
      <c r="J7" s="119"/>
      <c r="K7" s="119"/>
      <c r="L7" s="119"/>
      <c r="M7" s="119"/>
      <c r="N7" s="85" t="s">
        <v>6</v>
      </c>
      <c r="O7" s="5"/>
    </row>
    <row r="8" spans="1:15" outlineLevel="1">
      <c r="A8" s="83"/>
      <c r="B8" s="84"/>
      <c r="C8" s="119" t="s">
        <v>7</v>
      </c>
      <c r="D8" s="119"/>
      <c r="E8" s="119"/>
      <c r="F8" s="119"/>
      <c r="G8" s="119"/>
      <c r="H8" s="119"/>
      <c r="I8" s="119"/>
      <c r="J8" s="119"/>
      <c r="K8" s="119"/>
      <c r="L8" s="119"/>
      <c r="M8" s="119"/>
      <c r="N8" s="85" t="s">
        <v>8</v>
      </c>
      <c r="O8" s="5"/>
    </row>
    <row r="9" spans="1:15" outlineLevel="1">
      <c r="A9" s="83"/>
      <c r="B9" s="84"/>
      <c r="C9" s="119" t="s">
        <v>9</v>
      </c>
      <c r="D9" s="119"/>
      <c r="E9" s="119"/>
      <c r="F9" s="119"/>
      <c r="G9" s="119"/>
      <c r="H9" s="119"/>
      <c r="I9" s="119"/>
      <c r="J9" s="119"/>
      <c r="K9" s="119"/>
      <c r="L9" s="119"/>
      <c r="M9" s="119"/>
      <c r="N9" s="85" t="s">
        <v>10</v>
      </c>
      <c r="O9" s="5"/>
    </row>
    <row r="10" spans="1:15" outlineLevel="1">
      <c r="A10" s="83"/>
      <c r="B10" s="84"/>
      <c r="C10" s="119" t="s">
        <v>11</v>
      </c>
      <c r="D10" s="119"/>
      <c r="E10" s="119"/>
      <c r="F10" s="119"/>
      <c r="G10" s="119"/>
      <c r="H10" s="119"/>
      <c r="I10" s="119"/>
      <c r="J10" s="119"/>
      <c r="K10" s="119"/>
      <c r="L10" s="119"/>
      <c r="M10" s="119"/>
      <c r="N10" s="85" t="s">
        <v>12</v>
      </c>
      <c r="O10" s="5"/>
    </row>
    <row r="11" spans="1:15">
      <c r="A11" s="83"/>
      <c r="B11" s="122" t="s">
        <v>13</v>
      </c>
      <c r="C11" s="122"/>
      <c r="D11" s="122"/>
      <c r="E11" s="122"/>
      <c r="F11" s="122"/>
      <c r="G11" s="122"/>
      <c r="H11" s="122"/>
      <c r="I11" s="122"/>
      <c r="J11" s="122"/>
      <c r="K11" s="122"/>
      <c r="L11" s="122"/>
      <c r="M11" s="122"/>
      <c r="N11" s="122"/>
      <c r="O11" s="122"/>
    </row>
    <row r="12" spans="1:15" outlineLevel="1">
      <c r="A12" s="83"/>
      <c r="B12" s="84"/>
      <c r="C12" s="119" t="s">
        <v>3</v>
      </c>
      <c r="D12" s="119"/>
      <c r="E12" s="119"/>
      <c r="F12" s="119"/>
      <c r="G12" s="119"/>
      <c r="H12" s="119"/>
      <c r="I12" s="119"/>
      <c r="J12" s="119"/>
      <c r="K12" s="119"/>
      <c r="L12" s="119"/>
      <c r="M12" s="119"/>
      <c r="N12" s="85" t="s">
        <v>14</v>
      </c>
      <c r="O12" s="5"/>
    </row>
    <row r="13" spans="1:15" outlineLevel="1">
      <c r="A13" s="83"/>
      <c r="B13" s="84"/>
      <c r="C13" s="119" t="s">
        <v>5</v>
      </c>
      <c r="D13" s="119"/>
      <c r="E13" s="119"/>
      <c r="F13" s="119"/>
      <c r="G13" s="119"/>
      <c r="H13" s="119"/>
      <c r="I13" s="119"/>
      <c r="J13" s="119"/>
      <c r="K13" s="119"/>
      <c r="L13" s="119"/>
      <c r="M13" s="119"/>
      <c r="N13" s="85" t="s">
        <v>15</v>
      </c>
      <c r="O13" s="5"/>
    </row>
    <row r="14" spans="1:15" outlineLevel="1">
      <c r="A14" s="83"/>
      <c r="B14" s="84"/>
      <c r="C14" s="119" t="s">
        <v>7</v>
      </c>
      <c r="D14" s="119"/>
      <c r="E14" s="119"/>
      <c r="F14" s="119"/>
      <c r="G14" s="119"/>
      <c r="H14" s="119"/>
      <c r="I14" s="119"/>
      <c r="J14" s="119"/>
      <c r="K14" s="119"/>
      <c r="L14" s="119"/>
      <c r="M14" s="119"/>
      <c r="N14" s="85" t="s">
        <v>16</v>
      </c>
      <c r="O14" s="5"/>
    </row>
    <row r="15" spans="1:15" outlineLevel="1">
      <c r="A15" s="83"/>
      <c r="B15" s="84"/>
      <c r="C15" s="119" t="s">
        <v>9</v>
      </c>
      <c r="D15" s="119"/>
      <c r="E15" s="119"/>
      <c r="F15" s="119"/>
      <c r="G15" s="119"/>
      <c r="H15" s="119"/>
      <c r="I15" s="119"/>
      <c r="J15" s="119"/>
      <c r="K15" s="119"/>
      <c r="L15" s="119"/>
      <c r="M15" s="119"/>
      <c r="N15" s="85" t="s">
        <v>17</v>
      </c>
      <c r="O15" s="5"/>
    </row>
    <row r="16" spans="1:15" outlineLevel="1">
      <c r="A16" s="83"/>
      <c r="B16" s="84"/>
      <c r="C16" s="119" t="s">
        <v>11</v>
      </c>
      <c r="D16" s="119"/>
      <c r="E16" s="119"/>
      <c r="F16" s="119"/>
      <c r="G16" s="119"/>
      <c r="H16" s="119"/>
      <c r="I16" s="119"/>
      <c r="J16" s="119"/>
      <c r="K16" s="119"/>
      <c r="L16" s="119"/>
      <c r="M16" s="119"/>
      <c r="N16" s="85" t="s">
        <v>18</v>
      </c>
      <c r="O16" s="5"/>
    </row>
    <row r="17" spans="1:15">
      <c r="A17" s="83"/>
      <c r="B17" s="122" t="s">
        <v>19</v>
      </c>
      <c r="C17" s="122"/>
      <c r="D17" s="122"/>
      <c r="E17" s="122"/>
      <c r="F17" s="122"/>
      <c r="G17" s="122"/>
      <c r="H17" s="122"/>
      <c r="I17" s="122"/>
      <c r="J17" s="122"/>
      <c r="K17" s="122"/>
      <c r="L17" s="122"/>
      <c r="M17" s="122"/>
      <c r="N17" s="122"/>
      <c r="O17" s="122"/>
    </row>
    <row r="18" spans="1:15" outlineLevel="1">
      <c r="A18" s="83"/>
      <c r="B18" s="84"/>
      <c r="C18" s="119" t="s">
        <v>3</v>
      </c>
      <c r="D18" s="119"/>
      <c r="E18" s="119"/>
      <c r="F18" s="119"/>
      <c r="G18" s="119"/>
      <c r="H18" s="119"/>
      <c r="I18" s="119"/>
      <c r="J18" s="119"/>
      <c r="K18" s="119"/>
      <c r="L18" s="119"/>
      <c r="M18" s="119"/>
      <c r="N18" s="85" t="s">
        <v>20</v>
      </c>
      <c r="O18" s="5"/>
    </row>
    <row r="19" spans="1:15" outlineLevel="1">
      <c r="A19" s="83"/>
      <c r="B19" s="84"/>
      <c r="C19" s="119" t="s">
        <v>5</v>
      </c>
      <c r="D19" s="119"/>
      <c r="E19" s="119"/>
      <c r="F19" s="119"/>
      <c r="G19" s="119"/>
      <c r="H19" s="119"/>
      <c r="I19" s="119"/>
      <c r="J19" s="119"/>
      <c r="K19" s="119"/>
      <c r="L19" s="119"/>
      <c r="M19" s="119"/>
      <c r="N19" s="85" t="s">
        <v>21</v>
      </c>
      <c r="O19" s="5"/>
    </row>
    <row r="20" spans="1:15" outlineLevel="1">
      <c r="A20" s="83"/>
      <c r="B20" s="84"/>
      <c r="C20" s="119" t="s">
        <v>7</v>
      </c>
      <c r="D20" s="119"/>
      <c r="E20" s="119"/>
      <c r="F20" s="119"/>
      <c r="G20" s="119"/>
      <c r="H20" s="119"/>
      <c r="I20" s="119"/>
      <c r="J20" s="119"/>
      <c r="K20" s="119"/>
      <c r="L20" s="119"/>
      <c r="M20" s="119"/>
      <c r="N20" s="85" t="s">
        <v>22</v>
      </c>
      <c r="O20" s="5"/>
    </row>
    <row r="21" spans="1:15" outlineLevel="1">
      <c r="A21" s="83"/>
      <c r="B21" s="84"/>
      <c r="C21" s="119" t="s">
        <v>9</v>
      </c>
      <c r="D21" s="119"/>
      <c r="E21" s="119"/>
      <c r="F21" s="119"/>
      <c r="G21" s="119"/>
      <c r="H21" s="119"/>
      <c r="I21" s="119"/>
      <c r="J21" s="119"/>
      <c r="K21" s="119"/>
      <c r="L21" s="119"/>
      <c r="M21" s="119"/>
      <c r="N21" s="85" t="s">
        <v>23</v>
      </c>
      <c r="O21" s="5"/>
    </row>
    <row r="22" spans="1:15" outlineLevel="1">
      <c r="A22" s="83"/>
      <c r="B22" s="84"/>
      <c r="C22" s="119" t="s">
        <v>11</v>
      </c>
      <c r="D22" s="119"/>
      <c r="E22" s="119"/>
      <c r="F22" s="119"/>
      <c r="G22" s="119"/>
      <c r="H22" s="119"/>
      <c r="I22" s="119"/>
      <c r="J22" s="119"/>
      <c r="K22" s="119"/>
      <c r="L22" s="119"/>
      <c r="M22" s="119"/>
      <c r="N22" s="85" t="s">
        <v>24</v>
      </c>
      <c r="O22" s="5"/>
    </row>
    <row r="23" spans="1:15">
      <c r="A23" s="83"/>
      <c r="B23" s="123" t="s">
        <v>25</v>
      </c>
      <c r="C23" s="123"/>
      <c r="D23" s="123"/>
      <c r="E23" s="123"/>
      <c r="F23" s="123"/>
      <c r="G23" s="123"/>
      <c r="H23" s="123"/>
      <c r="I23" s="123"/>
      <c r="J23" s="123"/>
      <c r="K23" s="123"/>
      <c r="L23" s="123"/>
      <c r="M23" s="123"/>
      <c r="N23" s="86" t="s">
        <v>26</v>
      </c>
      <c r="O23" s="11">
        <v>0</v>
      </c>
    </row>
    <row r="24" spans="1:15">
      <c r="A24" s="83"/>
      <c r="B24" s="119" t="s">
        <v>27</v>
      </c>
      <c r="C24" s="119"/>
      <c r="D24" s="119"/>
      <c r="E24" s="119"/>
      <c r="F24" s="119"/>
      <c r="G24" s="119"/>
      <c r="H24" s="119"/>
      <c r="I24" s="119"/>
      <c r="J24" s="119"/>
      <c r="K24" s="119"/>
      <c r="L24" s="119"/>
      <c r="M24" s="119"/>
      <c r="N24" s="85" t="s">
        <v>28</v>
      </c>
      <c r="O24" s="8"/>
    </row>
    <row r="25" spans="1:15">
      <c r="A25" s="122" t="s">
        <v>29</v>
      </c>
      <c r="B25" s="122"/>
      <c r="C25" s="122"/>
      <c r="D25" s="122"/>
      <c r="E25" s="122"/>
      <c r="F25" s="122"/>
      <c r="G25" s="122"/>
      <c r="H25" s="122"/>
      <c r="I25" s="122"/>
      <c r="J25" s="122"/>
      <c r="K25" s="122"/>
      <c r="L25" s="122"/>
      <c r="M25" s="122"/>
      <c r="N25" s="122"/>
      <c r="O25" s="122"/>
    </row>
    <row r="26" spans="1:15">
      <c r="A26" s="83"/>
      <c r="B26" s="121" t="s">
        <v>30</v>
      </c>
      <c r="C26" s="121"/>
      <c r="D26" s="121"/>
      <c r="E26" s="121"/>
      <c r="F26" s="121"/>
      <c r="G26" s="121"/>
      <c r="H26" s="121"/>
      <c r="I26" s="121"/>
      <c r="J26" s="121"/>
      <c r="K26" s="121"/>
      <c r="L26" s="121"/>
      <c r="M26" s="121"/>
      <c r="N26" s="121"/>
      <c r="O26" s="121"/>
    </row>
    <row r="27" spans="1:15">
      <c r="A27" s="146"/>
      <c r="B27" s="146"/>
      <c r="C27" s="147" t="s">
        <v>31</v>
      </c>
      <c r="D27" s="147"/>
      <c r="E27" s="147"/>
      <c r="F27" s="147"/>
      <c r="G27" s="147"/>
      <c r="H27" s="147"/>
      <c r="I27" s="147"/>
      <c r="J27" s="147"/>
      <c r="K27" s="147"/>
      <c r="L27" s="147"/>
      <c r="M27" s="147"/>
      <c r="N27" s="147"/>
      <c r="O27" s="147"/>
    </row>
    <row r="28" spans="1:15">
      <c r="A28" s="83"/>
      <c r="B28" s="83"/>
      <c r="C28" s="83"/>
      <c r="D28" s="119" t="s">
        <v>32</v>
      </c>
      <c r="E28" s="119"/>
      <c r="F28" s="119"/>
      <c r="G28" s="119"/>
      <c r="H28" s="119"/>
      <c r="I28" s="119"/>
      <c r="J28" s="119"/>
      <c r="K28" s="119"/>
      <c r="L28" s="119"/>
      <c r="M28" s="119"/>
      <c r="N28" s="85" t="s">
        <v>33</v>
      </c>
      <c r="O28" s="9">
        <v>0</v>
      </c>
    </row>
    <row r="29" spans="1:15">
      <c r="A29" s="83"/>
      <c r="B29" s="83"/>
      <c r="C29" s="83"/>
      <c r="D29" s="121" t="s">
        <v>34</v>
      </c>
      <c r="E29" s="121"/>
      <c r="F29" s="121"/>
      <c r="G29" s="121"/>
      <c r="H29" s="121"/>
      <c r="I29" s="121"/>
      <c r="J29" s="121"/>
      <c r="K29" s="121"/>
      <c r="L29" s="121"/>
      <c r="M29" s="121"/>
      <c r="N29" s="121"/>
      <c r="O29" s="121"/>
    </row>
    <row r="30" spans="1:15" outlineLevel="1">
      <c r="A30" s="83"/>
      <c r="B30" s="83"/>
      <c r="C30" s="83"/>
      <c r="D30" s="83"/>
      <c r="E30" s="122" t="s">
        <v>35</v>
      </c>
      <c r="F30" s="122"/>
      <c r="G30" s="122"/>
      <c r="H30" s="122"/>
      <c r="I30" s="122"/>
      <c r="J30" s="122"/>
      <c r="K30" s="122"/>
      <c r="L30" s="122"/>
      <c r="M30" s="122"/>
      <c r="N30" s="122"/>
      <c r="O30" s="122"/>
    </row>
    <row r="31" spans="1:15" outlineLevel="1">
      <c r="A31" s="83"/>
      <c r="B31" s="83"/>
      <c r="C31" s="83"/>
      <c r="D31" s="83"/>
      <c r="E31" s="120"/>
      <c r="F31" s="121" t="s">
        <v>36</v>
      </c>
      <c r="G31" s="121"/>
      <c r="H31" s="121"/>
      <c r="I31" s="121"/>
      <c r="J31" s="121"/>
      <c r="K31" s="121"/>
      <c r="L31" s="121"/>
      <c r="M31" s="121"/>
      <c r="N31" s="121"/>
      <c r="O31" s="121"/>
    </row>
    <row r="32" spans="1:15" outlineLevel="1">
      <c r="A32" s="87" t="s">
        <v>37</v>
      </c>
      <c r="B32" s="87" t="s">
        <v>37</v>
      </c>
      <c r="C32" s="87" t="s">
        <v>37</v>
      </c>
      <c r="D32" s="87" t="s">
        <v>37</v>
      </c>
      <c r="E32" s="87" t="s">
        <v>37</v>
      </c>
      <c r="F32" s="87" t="s">
        <v>37</v>
      </c>
      <c r="G32" s="148" t="s">
        <v>38</v>
      </c>
      <c r="H32" s="149"/>
      <c r="I32" s="149"/>
      <c r="J32" s="149"/>
      <c r="K32" s="149"/>
      <c r="L32" s="149"/>
      <c r="M32" s="150"/>
      <c r="N32" s="85" t="s">
        <v>39</v>
      </c>
      <c r="O32" s="9">
        <v>0</v>
      </c>
    </row>
    <row r="33" spans="1:15" outlineLevel="1">
      <c r="A33" s="83"/>
      <c r="B33" s="83"/>
      <c r="C33" s="83"/>
      <c r="D33" s="83"/>
      <c r="E33" s="120"/>
      <c r="F33" s="120"/>
      <c r="G33" s="148" t="s">
        <v>40</v>
      </c>
      <c r="H33" s="149"/>
      <c r="I33" s="149"/>
      <c r="J33" s="149"/>
      <c r="K33" s="149"/>
      <c r="L33" s="149"/>
      <c r="M33" s="150"/>
      <c r="N33" s="85" t="s">
        <v>41</v>
      </c>
      <c r="O33" s="9">
        <v>0</v>
      </c>
    </row>
    <row r="34" spans="1:15" outlineLevel="1">
      <c r="A34" s="83"/>
      <c r="B34" s="83"/>
      <c r="C34" s="83"/>
      <c r="D34" s="83"/>
      <c r="E34" s="120"/>
      <c r="F34" s="120"/>
      <c r="G34" s="148" t="s">
        <v>42</v>
      </c>
      <c r="H34" s="149"/>
      <c r="I34" s="149"/>
      <c r="J34" s="149"/>
      <c r="K34" s="149"/>
      <c r="L34" s="149"/>
      <c r="M34" s="150"/>
      <c r="N34" s="85" t="s">
        <v>43</v>
      </c>
      <c r="O34" s="9">
        <v>0</v>
      </c>
    </row>
    <row r="35" spans="1:15" outlineLevel="1">
      <c r="A35" s="83"/>
      <c r="B35" s="83"/>
      <c r="C35" s="83"/>
      <c r="D35" s="83"/>
      <c r="E35" s="120"/>
      <c r="F35" s="121" t="s">
        <v>44</v>
      </c>
      <c r="G35" s="121"/>
      <c r="H35" s="121"/>
      <c r="I35" s="121"/>
      <c r="J35" s="121"/>
      <c r="K35" s="121"/>
      <c r="L35" s="121"/>
      <c r="M35" s="121"/>
      <c r="N35" s="121"/>
      <c r="O35" s="121"/>
    </row>
    <row r="36" spans="1:15" outlineLevel="1">
      <c r="A36" s="83"/>
      <c r="B36" s="83"/>
      <c r="C36" s="83"/>
      <c r="D36" s="83"/>
      <c r="E36" s="120"/>
      <c r="F36" s="120"/>
      <c r="G36" s="148" t="s">
        <v>38</v>
      </c>
      <c r="H36" s="149"/>
      <c r="I36" s="149"/>
      <c r="J36" s="149"/>
      <c r="K36" s="149"/>
      <c r="L36" s="149"/>
      <c r="M36" s="150"/>
      <c r="N36" s="85" t="s">
        <v>45</v>
      </c>
      <c r="O36" s="9">
        <v>0</v>
      </c>
    </row>
    <row r="37" spans="1:15" outlineLevel="1">
      <c r="A37" s="83"/>
      <c r="B37" s="83"/>
      <c r="C37" s="83"/>
      <c r="D37" s="83"/>
      <c r="E37" s="120"/>
      <c r="F37" s="120"/>
      <c r="G37" s="148" t="s">
        <v>40</v>
      </c>
      <c r="H37" s="149"/>
      <c r="I37" s="149"/>
      <c r="J37" s="149"/>
      <c r="K37" s="149"/>
      <c r="L37" s="149"/>
      <c r="M37" s="150"/>
      <c r="N37" s="85" t="s">
        <v>46</v>
      </c>
      <c r="O37" s="9">
        <v>0</v>
      </c>
    </row>
    <row r="38" spans="1:15" outlineLevel="1">
      <c r="A38" s="83"/>
      <c r="B38" s="83"/>
      <c r="C38" s="83"/>
      <c r="D38" s="83"/>
      <c r="E38" s="120"/>
      <c r="F38" s="120"/>
      <c r="G38" s="148" t="s">
        <v>42</v>
      </c>
      <c r="H38" s="149"/>
      <c r="I38" s="149"/>
      <c r="J38" s="149"/>
      <c r="K38" s="149"/>
      <c r="L38" s="149"/>
      <c r="M38" s="150"/>
      <c r="N38" s="85" t="s">
        <v>47</v>
      </c>
      <c r="O38" s="9">
        <v>0</v>
      </c>
    </row>
    <row r="39" spans="1:15" outlineLevel="1">
      <c r="A39" s="83"/>
      <c r="B39" s="83"/>
      <c r="C39" s="83"/>
      <c r="D39" s="83"/>
      <c r="E39" s="122" t="s">
        <v>48</v>
      </c>
      <c r="F39" s="122"/>
      <c r="G39" s="122"/>
      <c r="H39" s="122"/>
      <c r="I39" s="122"/>
      <c r="J39" s="122"/>
      <c r="K39" s="122"/>
      <c r="L39" s="122"/>
      <c r="M39" s="122"/>
      <c r="N39" s="122"/>
      <c r="O39" s="122"/>
    </row>
    <row r="40" spans="1:15" outlineLevel="1">
      <c r="A40" s="83"/>
      <c r="B40" s="83"/>
      <c r="C40" s="83"/>
      <c r="D40" s="83"/>
      <c r="E40" s="120"/>
      <c r="F40" s="121" t="s">
        <v>49</v>
      </c>
      <c r="G40" s="121"/>
      <c r="H40" s="121"/>
      <c r="I40" s="121"/>
      <c r="J40" s="121"/>
      <c r="K40" s="121"/>
      <c r="L40" s="121"/>
      <c r="M40" s="121"/>
      <c r="N40" s="121"/>
      <c r="O40" s="121"/>
    </row>
    <row r="41" spans="1:15" outlineLevel="1">
      <c r="A41" s="83"/>
      <c r="B41" s="83"/>
      <c r="C41" s="83"/>
      <c r="D41" s="83"/>
      <c r="E41" s="120"/>
      <c r="F41" s="120"/>
      <c r="G41" s="148" t="s">
        <v>38</v>
      </c>
      <c r="H41" s="149"/>
      <c r="I41" s="149"/>
      <c r="J41" s="149"/>
      <c r="K41" s="149"/>
      <c r="L41" s="149"/>
      <c r="M41" s="150"/>
      <c r="N41" s="85" t="s">
        <v>50</v>
      </c>
      <c r="O41" s="9">
        <v>0</v>
      </c>
    </row>
    <row r="42" spans="1:15" outlineLevel="1">
      <c r="A42" s="83"/>
      <c r="B42" s="83"/>
      <c r="C42" s="83"/>
      <c r="D42" s="83"/>
      <c r="E42" s="120"/>
      <c r="F42" s="120"/>
      <c r="G42" s="148" t="s">
        <v>40</v>
      </c>
      <c r="H42" s="149"/>
      <c r="I42" s="149"/>
      <c r="J42" s="149"/>
      <c r="K42" s="149"/>
      <c r="L42" s="149"/>
      <c r="M42" s="150"/>
      <c r="N42" s="85" t="s">
        <v>51</v>
      </c>
      <c r="O42" s="9">
        <v>0</v>
      </c>
    </row>
    <row r="43" spans="1:15" outlineLevel="1">
      <c r="A43" s="83"/>
      <c r="B43" s="83"/>
      <c r="C43" s="83"/>
      <c r="D43" s="83"/>
      <c r="E43" s="120"/>
      <c r="F43" s="121" t="s">
        <v>52</v>
      </c>
      <c r="G43" s="121"/>
      <c r="H43" s="121"/>
      <c r="I43" s="121"/>
      <c r="J43" s="121"/>
      <c r="K43" s="121"/>
      <c r="L43" s="121"/>
      <c r="M43" s="121"/>
      <c r="N43" s="121"/>
      <c r="O43" s="121"/>
    </row>
    <row r="44" spans="1:15" outlineLevel="1">
      <c r="A44" s="83"/>
      <c r="B44" s="83"/>
      <c r="C44" s="83"/>
      <c r="D44" s="83"/>
      <c r="E44" s="120"/>
      <c r="F44" s="120"/>
      <c r="G44" s="148" t="s">
        <v>53</v>
      </c>
      <c r="H44" s="149"/>
      <c r="I44" s="149"/>
      <c r="J44" s="149"/>
      <c r="K44" s="149"/>
      <c r="L44" s="149"/>
      <c r="M44" s="150"/>
      <c r="N44" s="85" t="s">
        <v>54</v>
      </c>
      <c r="O44" s="9">
        <v>0</v>
      </c>
    </row>
    <row r="45" spans="1:15" outlineLevel="1">
      <c r="A45" s="83"/>
      <c r="B45" s="83"/>
      <c r="C45" s="83"/>
      <c r="D45" s="83"/>
      <c r="E45" s="120"/>
      <c r="F45" s="120"/>
      <c r="G45" s="148" t="s">
        <v>55</v>
      </c>
      <c r="H45" s="149"/>
      <c r="I45" s="149"/>
      <c r="J45" s="149"/>
      <c r="K45" s="149"/>
      <c r="L45" s="149"/>
      <c r="M45" s="150"/>
      <c r="N45" s="85" t="s">
        <v>56</v>
      </c>
      <c r="O45" s="9">
        <v>0</v>
      </c>
    </row>
    <row r="46" spans="1:15" outlineLevel="1">
      <c r="A46" s="83"/>
      <c r="B46" s="83"/>
      <c r="C46" s="83"/>
      <c r="D46" s="83"/>
      <c r="E46" s="120"/>
      <c r="F46" s="121" t="s">
        <v>57</v>
      </c>
      <c r="G46" s="121"/>
      <c r="H46" s="121"/>
      <c r="I46" s="121"/>
      <c r="J46" s="121"/>
      <c r="K46" s="121"/>
      <c r="L46" s="121"/>
      <c r="M46" s="121"/>
      <c r="N46" s="121"/>
      <c r="O46" s="121"/>
    </row>
    <row r="47" spans="1:15" outlineLevel="1">
      <c r="A47" s="83"/>
      <c r="B47" s="83"/>
      <c r="C47" s="83"/>
      <c r="D47" s="83"/>
      <c r="E47" s="120"/>
      <c r="F47" s="120"/>
      <c r="G47" s="148" t="s">
        <v>38</v>
      </c>
      <c r="H47" s="149"/>
      <c r="I47" s="149"/>
      <c r="J47" s="149"/>
      <c r="K47" s="149"/>
      <c r="L47" s="149"/>
      <c r="M47" s="150"/>
      <c r="N47" s="85" t="s">
        <v>58</v>
      </c>
      <c r="O47" s="9">
        <v>0</v>
      </c>
    </row>
    <row r="48" spans="1:15" outlineLevel="1">
      <c r="A48" s="83"/>
      <c r="B48" s="83"/>
      <c r="C48" s="83"/>
      <c r="D48" s="83"/>
      <c r="E48" s="120"/>
      <c r="F48" s="120"/>
      <c r="G48" s="148" t="s">
        <v>40</v>
      </c>
      <c r="H48" s="149"/>
      <c r="I48" s="149"/>
      <c r="J48" s="149"/>
      <c r="K48" s="149"/>
      <c r="L48" s="149"/>
      <c r="M48" s="150"/>
      <c r="N48" s="85" t="s">
        <v>59</v>
      </c>
      <c r="O48" s="9">
        <v>0</v>
      </c>
    </row>
    <row r="49" spans="1:15" outlineLevel="1">
      <c r="A49" s="83"/>
      <c r="B49" s="83"/>
      <c r="C49" s="83"/>
      <c r="D49" s="83"/>
      <c r="E49" s="120"/>
      <c r="F49" s="120"/>
      <c r="G49" s="148" t="s">
        <v>60</v>
      </c>
      <c r="H49" s="149"/>
      <c r="I49" s="149"/>
      <c r="J49" s="149"/>
      <c r="K49" s="149"/>
      <c r="L49" s="149"/>
      <c r="M49" s="150"/>
      <c r="N49" s="85" t="s">
        <v>61</v>
      </c>
      <c r="O49" s="9">
        <v>0</v>
      </c>
    </row>
    <row r="50" spans="1:15" outlineLevel="1">
      <c r="A50" s="83"/>
      <c r="B50" s="83"/>
      <c r="C50" s="83"/>
      <c r="D50" s="83"/>
      <c r="E50" s="120"/>
      <c r="F50" s="121" t="s">
        <v>62</v>
      </c>
      <c r="G50" s="121"/>
      <c r="H50" s="121"/>
      <c r="I50" s="121"/>
      <c r="J50" s="121"/>
      <c r="K50" s="121"/>
      <c r="L50" s="121"/>
      <c r="M50" s="121"/>
      <c r="N50" s="121"/>
      <c r="O50" s="121"/>
    </row>
    <row r="51" spans="1:15" outlineLevel="1">
      <c r="A51" s="83"/>
      <c r="B51" s="83"/>
      <c r="C51" s="83"/>
      <c r="D51" s="83"/>
      <c r="E51" s="120"/>
      <c r="F51" s="120"/>
      <c r="G51" s="148" t="s">
        <v>38</v>
      </c>
      <c r="H51" s="149"/>
      <c r="I51" s="149"/>
      <c r="J51" s="149"/>
      <c r="K51" s="149"/>
      <c r="L51" s="149"/>
      <c r="M51" s="150"/>
      <c r="N51" s="85" t="s">
        <v>63</v>
      </c>
      <c r="O51" s="9">
        <v>0</v>
      </c>
    </row>
    <row r="52" spans="1:15" outlineLevel="1">
      <c r="A52" s="83"/>
      <c r="B52" s="83"/>
      <c r="C52" s="83"/>
      <c r="D52" s="83"/>
      <c r="E52" s="120"/>
      <c r="F52" s="120"/>
      <c r="G52" s="148" t="s">
        <v>40</v>
      </c>
      <c r="H52" s="149"/>
      <c r="I52" s="149"/>
      <c r="J52" s="149"/>
      <c r="K52" s="149"/>
      <c r="L52" s="149"/>
      <c r="M52" s="150"/>
      <c r="N52" s="85" t="s">
        <v>64</v>
      </c>
      <c r="O52" s="9">
        <v>0</v>
      </c>
    </row>
    <row r="53" spans="1:15" outlineLevel="1">
      <c r="A53" s="83"/>
      <c r="B53" s="83"/>
      <c r="C53" s="83"/>
      <c r="D53" s="83"/>
      <c r="E53" s="120"/>
      <c r="F53" s="120"/>
      <c r="G53" s="148" t="s">
        <v>60</v>
      </c>
      <c r="H53" s="149"/>
      <c r="I53" s="149"/>
      <c r="J53" s="149"/>
      <c r="K53" s="149"/>
      <c r="L53" s="149"/>
      <c r="M53" s="150"/>
      <c r="N53" s="85" t="s">
        <v>65</v>
      </c>
      <c r="O53" s="9">
        <v>0</v>
      </c>
    </row>
    <row r="54" spans="1:15">
      <c r="A54" s="83"/>
      <c r="B54" s="83"/>
      <c r="C54" s="83"/>
      <c r="D54" s="121" t="s">
        <v>66</v>
      </c>
      <c r="E54" s="121"/>
      <c r="F54" s="121"/>
      <c r="G54" s="121"/>
      <c r="H54" s="121"/>
      <c r="I54" s="121"/>
      <c r="J54" s="121"/>
      <c r="K54" s="121"/>
      <c r="L54" s="121"/>
      <c r="M54" s="121"/>
      <c r="N54" s="121"/>
      <c r="O54" s="121"/>
    </row>
    <row r="55" spans="1:15" outlineLevel="1">
      <c r="A55" s="83"/>
      <c r="B55" s="83"/>
      <c r="C55" s="83"/>
      <c r="D55" s="83"/>
      <c r="E55" s="119" t="s">
        <v>67</v>
      </c>
      <c r="F55" s="119"/>
      <c r="G55" s="119"/>
      <c r="H55" s="119"/>
      <c r="I55" s="119"/>
      <c r="J55" s="119"/>
      <c r="K55" s="119"/>
      <c r="L55" s="119"/>
      <c r="M55" s="119"/>
      <c r="N55" s="85" t="s">
        <v>68</v>
      </c>
      <c r="O55" s="9">
        <v>0</v>
      </c>
    </row>
    <row r="56" spans="1:15" outlineLevel="1">
      <c r="A56" s="83"/>
      <c r="B56" s="83"/>
      <c r="C56" s="83"/>
      <c r="D56" s="83"/>
      <c r="E56" s="119" t="s">
        <v>69</v>
      </c>
      <c r="F56" s="119"/>
      <c r="G56" s="119"/>
      <c r="H56" s="119"/>
      <c r="I56" s="119"/>
      <c r="J56" s="119"/>
      <c r="K56" s="119"/>
      <c r="L56" s="119"/>
      <c r="M56" s="119"/>
      <c r="N56" s="85" t="s">
        <v>70</v>
      </c>
      <c r="O56" s="9">
        <v>0</v>
      </c>
    </row>
    <row r="57" spans="1:15" outlineLevel="1">
      <c r="A57" s="83"/>
      <c r="B57" s="83"/>
      <c r="C57" s="83"/>
      <c r="D57" s="83"/>
      <c r="E57" s="119" t="s">
        <v>71</v>
      </c>
      <c r="F57" s="119"/>
      <c r="G57" s="119"/>
      <c r="H57" s="119"/>
      <c r="I57" s="119"/>
      <c r="J57" s="119"/>
      <c r="K57" s="119"/>
      <c r="L57" s="119"/>
      <c r="M57" s="119"/>
      <c r="N57" s="85" t="s">
        <v>72</v>
      </c>
      <c r="O57" s="9">
        <v>0</v>
      </c>
    </row>
    <row r="58" spans="1:15">
      <c r="A58" s="83"/>
      <c r="B58" s="83"/>
      <c r="C58" s="83"/>
      <c r="D58" s="121" t="s">
        <v>73</v>
      </c>
      <c r="E58" s="121"/>
      <c r="F58" s="121"/>
      <c r="G58" s="121"/>
      <c r="H58" s="121"/>
      <c r="I58" s="121"/>
      <c r="J58" s="121"/>
      <c r="K58" s="121"/>
      <c r="L58" s="121"/>
      <c r="M58" s="121"/>
      <c r="N58" s="121"/>
      <c r="O58" s="121"/>
    </row>
    <row r="59" spans="1:15" outlineLevel="1">
      <c r="A59" s="83"/>
      <c r="B59" s="83"/>
      <c r="C59" s="120"/>
      <c r="D59" s="120"/>
      <c r="E59" s="119" t="s">
        <v>74</v>
      </c>
      <c r="F59" s="119"/>
      <c r="G59" s="119"/>
      <c r="H59" s="119"/>
      <c r="I59" s="119"/>
      <c r="J59" s="119"/>
      <c r="K59" s="119"/>
      <c r="L59" s="119"/>
      <c r="M59" s="119"/>
      <c r="N59" s="85" t="s">
        <v>75</v>
      </c>
      <c r="O59" s="9">
        <v>0</v>
      </c>
    </row>
    <row r="60" spans="1:15" outlineLevel="1">
      <c r="A60" s="83"/>
      <c r="B60" s="83"/>
      <c r="C60" s="120"/>
      <c r="D60" s="120"/>
      <c r="E60" s="119" t="s">
        <v>76</v>
      </c>
      <c r="F60" s="119"/>
      <c r="G60" s="119"/>
      <c r="H60" s="119"/>
      <c r="I60" s="119"/>
      <c r="J60" s="119"/>
      <c r="K60" s="119"/>
      <c r="L60" s="119"/>
      <c r="M60" s="119"/>
      <c r="N60" s="85" t="s">
        <v>77</v>
      </c>
      <c r="O60" s="9">
        <v>0</v>
      </c>
    </row>
    <row r="61" spans="1:15">
      <c r="A61" s="83"/>
      <c r="B61" s="83"/>
      <c r="C61" s="83"/>
      <c r="D61" s="121" t="s">
        <v>78</v>
      </c>
      <c r="E61" s="121"/>
      <c r="F61" s="121"/>
      <c r="G61" s="121"/>
      <c r="H61" s="121"/>
      <c r="I61" s="121"/>
      <c r="J61" s="121"/>
      <c r="K61" s="121"/>
      <c r="L61" s="121"/>
      <c r="M61" s="121"/>
      <c r="N61" s="121"/>
      <c r="O61" s="121"/>
    </row>
    <row r="62" spans="1:15" outlineLevel="1">
      <c r="A62" s="83"/>
      <c r="B62" s="83"/>
      <c r="C62" s="120"/>
      <c r="D62" s="120"/>
      <c r="E62" s="119" t="s">
        <v>74</v>
      </c>
      <c r="F62" s="119"/>
      <c r="G62" s="119"/>
      <c r="H62" s="119"/>
      <c r="I62" s="119"/>
      <c r="J62" s="119"/>
      <c r="K62" s="119"/>
      <c r="L62" s="119"/>
      <c r="M62" s="119"/>
      <c r="N62" s="85" t="s">
        <v>79</v>
      </c>
      <c r="O62" s="9">
        <v>0</v>
      </c>
    </row>
    <row r="63" spans="1:15" outlineLevel="1">
      <c r="A63" s="83"/>
      <c r="B63" s="83"/>
      <c r="C63" s="120"/>
      <c r="D63" s="120"/>
      <c r="E63" s="119" t="s">
        <v>76</v>
      </c>
      <c r="F63" s="119"/>
      <c r="G63" s="119"/>
      <c r="H63" s="119"/>
      <c r="I63" s="119"/>
      <c r="J63" s="119"/>
      <c r="K63" s="119"/>
      <c r="L63" s="119"/>
      <c r="M63" s="119"/>
      <c r="N63" s="85" t="s">
        <v>80</v>
      </c>
      <c r="O63" s="9">
        <v>0</v>
      </c>
    </row>
    <row r="64" spans="1:15">
      <c r="A64" s="83"/>
      <c r="B64" s="83"/>
      <c r="C64" s="83"/>
      <c r="D64" s="121" t="s">
        <v>81</v>
      </c>
      <c r="E64" s="121"/>
      <c r="F64" s="121"/>
      <c r="G64" s="121"/>
      <c r="H64" s="121"/>
      <c r="I64" s="121"/>
      <c r="J64" s="121"/>
      <c r="K64" s="121"/>
      <c r="L64" s="121"/>
      <c r="M64" s="121"/>
      <c r="N64" s="121"/>
      <c r="O64" s="121"/>
    </row>
    <row r="65" spans="1:15" outlineLevel="1">
      <c r="A65" s="83"/>
      <c r="B65" s="83"/>
      <c r="C65" s="120"/>
      <c r="D65" s="120"/>
      <c r="E65" s="119" t="s">
        <v>82</v>
      </c>
      <c r="F65" s="119"/>
      <c r="G65" s="119"/>
      <c r="H65" s="119"/>
      <c r="I65" s="119"/>
      <c r="J65" s="119"/>
      <c r="K65" s="119"/>
      <c r="L65" s="119"/>
      <c r="M65" s="119"/>
      <c r="N65" s="85" t="s">
        <v>83</v>
      </c>
      <c r="O65" s="9">
        <v>0</v>
      </c>
    </row>
    <row r="66" spans="1:15" outlineLevel="1">
      <c r="A66" s="83"/>
      <c r="B66" s="83"/>
      <c r="C66" s="120"/>
      <c r="D66" s="120"/>
      <c r="E66" s="119" t="s">
        <v>84</v>
      </c>
      <c r="F66" s="119"/>
      <c r="G66" s="119"/>
      <c r="H66" s="119"/>
      <c r="I66" s="119"/>
      <c r="J66" s="119"/>
      <c r="K66" s="119"/>
      <c r="L66" s="119"/>
      <c r="M66" s="119"/>
      <c r="N66" s="85" t="s">
        <v>85</v>
      </c>
      <c r="O66" s="9">
        <v>0</v>
      </c>
    </row>
    <row r="67" spans="1:15" outlineLevel="1">
      <c r="A67" s="83"/>
      <c r="B67" s="83"/>
      <c r="C67" s="120"/>
      <c r="D67" s="120"/>
      <c r="E67" s="119" t="s">
        <v>86</v>
      </c>
      <c r="F67" s="119"/>
      <c r="G67" s="119"/>
      <c r="H67" s="119"/>
      <c r="I67" s="119"/>
      <c r="J67" s="119"/>
      <c r="K67" s="119"/>
      <c r="L67" s="119"/>
      <c r="M67" s="119"/>
      <c r="N67" s="85" t="s">
        <v>87</v>
      </c>
      <c r="O67" s="9">
        <v>0</v>
      </c>
    </row>
    <row r="68" spans="1:15" outlineLevel="1">
      <c r="A68" s="83"/>
      <c r="B68" s="83"/>
      <c r="C68" s="120"/>
      <c r="D68" s="120"/>
      <c r="E68" s="119" t="s">
        <v>88</v>
      </c>
      <c r="F68" s="119"/>
      <c r="G68" s="119"/>
      <c r="H68" s="119"/>
      <c r="I68" s="119"/>
      <c r="J68" s="119"/>
      <c r="K68" s="119"/>
      <c r="L68" s="119"/>
      <c r="M68" s="119"/>
      <c r="N68" s="85" t="s">
        <v>89</v>
      </c>
      <c r="O68" s="9">
        <v>0</v>
      </c>
    </row>
    <row r="69" spans="1:15">
      <c r="A69" s="83"/>
      <c r="B69" s="83"/>
      <c r="C69" s="83"/>
      <c r="D69" s="121" t="s">
        <v>90</v>
      </c>
      <c r="E69" s="121"/>
      <c r="F69" s="121"/>
      <c r="G69" s="121"/>
      <c r="H69" s="121"/>
      <c r="I69" s="121"/>
      <c r="J69" s="121"/>
      <c r="K69" s="121"/>
      <c r="L69" s="121"/>
      <c r="M69" s="121"/>
      <c r="N69" s="121"/>
      <c r="O69" s="121"/>
    </row>
    <row r="70" spans="1:15" outlineLevel="1">
      <c r="A70" s="83"/>
      <c r="B70" s="83"/>
      <c r="C70" s="83"/>
      <c r="D70" s="83"/>
      <c r="E70" s="119" t="s">
        <v>91</v>
      </c>
      <c r="F70" s="119"/>
      <c r="G70" s="119"/>
      <c r="H70" s="119"/>
      <c r="I70" s="119"/>
      <c r="J70" s="119"/>
      <c r="K70" s="119"/>
      <c r="L70" s="119"/>
      <c r="M70" s="119"/>
      <c r="N70" s="85" t="s">
        <v>92</v>
      </c>
      <c r="O70" s="9">
        <v>0</v>
      </c>
    </row>
    <row r="71" spans="1:15" outlineLevel="1">
      <c r="A71" s="83"/>
      <c r="B71" s="83"/>
      <c r="C71" s="83"/>
      <c r="D71" s="83"/>
      <c r="E71" s="119" t="s">
        <v>93</v>
      </c>
      <c r="F71" s="119"/>
      <c r="G71" s="119"/>
      <c r="H71" s="119"/>
      <c r="I71" s="119"/>
      <c r="J71" s="119"/>
      <c r="K71" s="119"/>
      <c r="L71" s="119"/>
      <c r="M71" s="119"/>
      <c r="N71" s="85" t="s">
        <v>94</v>
      </c>
      <c r="O71" s="9">
        <v>0</v>
      </c>
    </row>
    <row r="72" spans="1:15" outlineLevel="1">
      <c r="A72" s="83"/>
      <c r="B72" s="83"/>
      <c r="C72" s="83"/>
      <c r="D72" s="83"/>
      <c r="E72" s="119" t="s">
        <v>95</v>
      </c>
      <c r="F72" s="119"/>
      <c r="G72" s="119"/>
      <c r="H72" s="119"/>
      <c r="I72" s="119"/>
      <c r="J72" s="119"/>
      <c r="K72" s="119"/>
      <c r="L72" s="119"/>
      <c r="M72" s="119"/>
      <c r="N72" s="85" t="s">
        <v>96</v>
      </c>
      <c r="O72" s="9">
        <v>0</v>
      </c>
    </row>
    <row r="73" spans="1:15" outlineLevel="1">
      <c r="A73" s="83"/>
      <c r="B73" s="83"/>
      <c r="C73" s="83"/>
      <c r="D73" s="83"/>
      <c r="E73" s="119" t="s">
        <v>97</v>
      </c>
      <c r="F73" s="119"/>
      <c r="G73" s="119"/>
      <c r="H73" s="119"/>
      <c r="I73" s="119"/>
      <c r="J73" s="119"/>
      <c r="K73" s="119"/>
      <c r="L73" s="119"/>
      <c r="M73" s="119"/>
      <c r="N73" s="85" t="s">
        <v>98</v>
      </c>
      <c r="O73" s="9">
        <v>0</v>
      </c>
    </row>
    <row r="74" spans="1:15" outlineLevel="1">
      <c r="A74" s="83"/>
      <c r="B74" s="83"/>
      <c r="C74" s="83"/>
      <c r="D74" s="83"/>
      <c r="E74" s="119" t="s">
        <v>99</v>
      </c>
      <c r="F74" s="119"/>
      <c r="G74" s="119"/>
      <c r="H74" s="119"/>
      <c r="I74" s="119"/>
      <c r="J74" s="119"/>
      <c r="K74" s="119"/>
      <c r="L74" s="119"/>
      <c r="M74" s="119"/>
      <c r="N74" s="85" t="s">
        <v>100</v>
      </c>
      <c r="O74" s="9">
        <v>0</v>
      </c>
    </row>
    <row r="75" spans="1:15" outlineLevel="1">
      <c r="A75" s="83"/>
      <c r="B75" s="83"/>
      <c r="C75" s="83"/>
      <c r="D75" s="83"/>
      <c r="E75" s="119" t="s">
        <v>101</v>
      </c>
      <c r="F75" s="119"/>
      <c r="G75" s="119"/>
      <c r="H75" s="119"/>
      <c r="I75" s="119"/>
      <c r="J75" s="119"/>
      <c r="K75" s="119"/>
      <c r="L75" s="119"/>
      <c r="M75" s="119"/>
      <c r="N75" s="85" t="s">
        <v>102</v>
      </c>
      <c r="O75" s="9">
        <v>0</v>
      </c>
    </row>
    <row r="76" spans="1:15" outlineLevel="1">
      <c r="A76" s="83"/>
      <c r="B76" s="83"/>
      <c r="C76" s="83"/>
      <c r="D76" s="83"/>
      <c r="E76" s="119" t="s">
        <v>103</v>
      </c>
      <c r="F76" s="119"/>
      <c r="G76" s="119"/>
      <c r="H76" s="119"/>
      <c r="I76" s="119"/>
      <c r="J76" s="119"/>
      <c r="K76" s="119"/>
      <c r="L76" s="119"/>
      <c r="M76" s="119"/>
      <c r="N76" s="85" t="s">
        <v>104</v>
      </c>
      <c r="O76" s="9">
        <v>0</v>
      </c>
    </row>
    <row r="77" spans="1:15" outlineLevel="1">
      <c r="A77" s="83"/>
      <c r="B77" s="83"/>
      <c r="C77" s="83"/>
      <c r="D77" s="83"/>
      <c r="E77" s="119" t="s">
        <v>105</v>
      </c>
      <c r="F77" s="119"/>
      <c r="G77" s="119"/>
      <c r="H77" s="119"/>
      <c r="I77" s="119"/>
      <c r="J77" s="119"/>
      <c r="K77" s="119"/>
      <c r="L77" s="119"/>
      <c r="M77" s="119"/>
      <c r="N77" s="85" t="s">
        <v>106</v>
      </c>
      <c r="O77" s="9">
        <v>0</v>
      </c>
    </row>
    <row r="78" spans="1:15" outlineLevel="1">
      <c r="A78" s="83"/>
      <c r="B78" s="83"/>
      <c r="C78" s="83"/>
      <c r="D78" s="83"/>
      <c r="E78" s="119" t="s">
        <v>107</v>
      </c>
      <c r="F78" s="119"/>
      <c r="G78" s="119"/>
      <c r="H78" s="119"/>
      <c r="I78" s="119"/>
      <c r="J78" s="119"/>
      <c r="K78" s="119"/>
      <c r="L78" s="119"/>
      <c r="M78" s="119"/>
      <c r="N78" s="85" t="s">
        <v>108</v>
      </c>
      <c r="O78" s="9">
        <v>0</v>
      </c>
    </row>
    <row r="79" spans="1:15">
      <c r="A79" s="83"/>
      <c r="B79" s="83"/>
      <c r="C79" s="83"/>
      <c r="D79" s="121" t="s">
        <v>109</v>
      </c>
      <c r="E79" s="121"/>
      <c r="F79" s="121"/>
      <c r="G79" s="121"/>
      <c r="H79" s="121"/>
      <c r="I79" s="121"/>
      <c r="J79" s="121"/>
      <c r="K79" s="121"/>
      <c r="L79" s="121"/>
      <c r="M79" s="121"/>
      <c r="N79" s="121"/>
      <c r="O79" s="121"/>
    </row>
    <row r="80" spans="1:15" outlineLevel="1">
      <c r="A80" s="83"/>
      <c r="B80" s="83"/>
      <c r="C80" s="120"/>
      <c r="D80" s="120"/>
      <c r="E80" s="119" t="s">
        <v>110</v>
      </c>
      <c r="F80" s="119"/>
      <c r="G80" s="119"/>
      <c r="H80" s="119"/>
      <c r="I80" s="119"/>
      <c r="J80" s="119"/>
      <c r="K80" s="119"/>
      <c r="L80" s="119"/>
      <c r="M80" s="119"/>
      <c r="N80" s="85" t="s">
        <v>111</v>
      </c>
      <c r="O80" s="9">
        <v>0</v>
      </c>
    </row>
    <row r="81" spans="1:15" outlineLevel="1">
      <c r="A81" s="83"/>
      <c r="B81" s="83"/>
      <c r="C81" s="120"/>
      <c r="D81" s="120"/>
      <c r="E81" s="119" t="s">
        <v>112</v>
      </c>
      <c r="F81" s="119"/>
      <c r="G81" s="119"/>
      <c r="H81" s="119"/>
      <c r="I81" s="119"/>
      <c r="J81" s="119"/>
      <c r="K81" s="119"/>
      <c r="L81" s="119"/>
      <c r="M81" s="119"/>
      <c r="N81" s="85" t="s">
        <v>113</v>
      </c>
      <c r="O81" s="9">
        <v>0</v>
      </c>
    </row>
    <row r="82" spans="1:15">
      <c r="A82" s="83"/>
      <c r="B82" s="83"/>
      <c r="C82" s="83"/>
      <c r="D82" s="121" t="s">
        <v>114</v>
      </c>
      <c r="E82" s="121"/>
      <c r="F82" s="121"/>
      <c r="G82" s="121"/>
      <c r="H82" s="121"/>
      <c r="I82" s="121"/>
      <c r="J82" s="121"/>
      <c r="K82" s="121"/>
      <c r="L82" s="121"/>
      <c r="M82" s="121"/>
      <c r="N82" s="121"/>
      <c r="O82" s="121"/>
    </row>
    <row r="83" spans="1:15" outlineLevel="1">
      <c r="A83" s="83"/>
      <c r="B83" s="83"/>
      <c r="C83" s="83"/>
      <c r="D83" s="83"/>
      <c r="E83" s="122" t="s">
        <v>115</v>
      </c>
      <c r="F83" s="122"/>
      <c r="G83" s="122"/>
      <c r="H83" s="122"/>
      <c r="I83" s="122"/>
      <c r="J83" s="122"/>
      <c r="K83" s="122"/>
      <c r="L83" s="122"/>
      <c r="M83" s="122"/>
      <c r="N83" s="122"/>
      <c r="O83" s="122"/>
    </row>
    <row r="84" spans="1:15" outlineLevel="1">
      <c r="A84" s="83"/>
      <c r="B84" s="83"/>
      <c r="C84" s="83"/>
      <c r="D84" s="83"/>
      <c r="E84" s="120"/>
      <c r="F84" s="119" t="s">
        <v>116</v>
      </c>
      <c r="G84" s="119"/>
      <c r="H84" s="119"/>
      <c r="I84" s="119"/>
      <c r="J84" s="119"/>
      <c r="K84" s="119"/>
      <c r="L84" s="119"/>
      <c r="M84" s="119"/>
      <c r="N84" s="85" t="s">
        <v>117</v>
      </c>
      <c r="O84" s="9">
        <v>0</v>
      </c>
    </row>
    <row r="85" spans="1:15" outlineLevel="1">
      <c r="A85" s="83"/>
      <c r="B85" s="83"/>
      <c r="C85" s="83"/>
      <c r="D85" s="83"/>
      <c r="E85" s="120"/>
      <c r="F85" s="119" t="s">
        <v>118</v>
      </c>
      <c r="G85" s="119"/>
      <c r="H85" s="119"/>
      <c r="I85" s="119"/>
      <c r="J85" s="119"/>
      <c r="K85" s="119"/>
      <c r="L85" s="119"/>
      <c r="M85" s="119"/>
      <c r="N85" s="85" t="s">
        <v>119</v>
      </c>
      <c r="O85" s="9">
        <v>0</v>
      </c>
    </row>
    <row r="86" spans="1:15" outlineLevel="1">
      <c r="A86" s="83"/>
      <c r="B86" s="83"/>
      <c r="C86" s="83"/>
      <c r="D86" s="83"/>
      <c r="E86" s="120"/>
      <c r="F86" s="119" t="s">
        <v>120</v>
      </c>
      <c r="G86" s="119"/>
      <c r="H86" s="119"/>
      <c r="I86" s="119"/>
      <c r="J86" s="119"/>
      <c r="K86" s="119"/>
      <c r="L86" s="119"/>
      <c r="M86" s="119"/>
      <c r="N86" s="85" t="s">
        <v>121</v>
      </c>
      <c r="O86" s="9">
        <v>0</v>
      </c>
    </row>
    <row r="87" spans="1:15" outlineLevel="1">
      <c r="A87" s="83"/>
      <c r="B87" s="83"/>
      <c r="C87" s="83"/>
      <c r="D87" s="83"/>
      <c r="E87" s="122" t="s">
        <v>122</v>
      </c>
      <c r="F87" s="122"/>
      <c r="G87" s="122"/>
      <c r="H87" s="122"/>
      <c r="I87" s="122"/>
      <c r="J87" s="122"/>
      <c r="K87" s="122"/>
      <c r="L87" s="122"/>
      <c r="M87" s="122"/>
      <c r="N87" s="122"/>
      <c r="O87" s="122"/>
    </row>
    <row r="88" spans="1:15" outlineLevel="1">
      <c r="A88" s="83"/>
      <c r="B88" s="83"/>
      <c r="C88" s="83"/>
      <c r="D88" s="83"/>
      <c r="E88" s="120"/>
      <c r="F88" s="119" t="s">
        <v>116</v>
      </c>
      <c r="G88" s="119"/>
      <c r="H88" s="119"/>
      <c r="I88" s="119"/>
      <c r="J88" s="119"/>
      <c r="K88" s="119"/>
      <c r="L88" s="119"/>
      <c r="M88" s="119"/>
      <c r="N88" s="85" t="s">
        <v>123</v>
      </c>
      <c r="O88" s="9">
        <v>0</v>
      </c>
    </row>
    <row r="89" spans="1:15" outlineLevel="1">
      <c r="A89" s="83"/>
      <c r="B89" s="83"/>
      <c r="C89" s="83"/>
      <c r="D89" s="83"/>
      <c r="E89" s="120"/>
      <c r="F89" s="119" t="s">
        <v>118</v>
      </c>
      <c r="G89" s="119"/>
      <c r="H89" s="119"/>
      <c r="I89" s="119"/>
      <c r="J89" s="119"/>
      <c r="K89" s="119"/>
      <c r="L89" s="119"/>
      <c r="M89" s="119"/>
      <c r="N89" s="85" t="s">
        <v>124</v>
      </c>
      <c r="O89" s="9">
        <v>0</v>
      </c>
    </row>
    <row r="90" spans="1:15" outlineLevel="1">
      <c r="A90" s="83"/>
      <c r="B90" s="83"/>
      <c r="C90" s="83"/>
      <c r="D90" s="83"/>
      <c r="E90" s="120"/>
      <c r="F90" s="119" t="s">
        <v>120</v>
      </c>
      <c r="G90" s="119"/>
      <c r="H90" s="119"/>
      <c r="I90" s="119"/>
      <c r="J90" s="119"/>
      <c r="K90" s="119"/>
      <c r="L90" s="119"/>
      <c r="M90" s="119"/>
      <c r="N90" s="85" t="s">
        <v>125</v>
      </c>
      <c r="O90" s="9">
        <v>0</v>
      </c>
    </row>
    <row r="91" spans="1:15">
      <c r="A91" s="83"/>
      <c r="B91" s="83"/>
      <c r="C91" s="83"/>
      <c r="D91" s="121" t="s">
        <v>126</v>
      </c>
      <c r="E91" s="121"/>
      <c r="F91" s="121"/>
      <c r="G91" s="121"/>
      <c r="H91" s="121"/>
      <c r="I91" s="121"/>
      <c r="J91" s="121"/>
      <c r="K91" s="121"/>
      <c r="L91" s="121"/>
      <c r="M91" s="121"/>
      <c r="N91" s="121"/>
      <c r="O91" s="121"/>
    </row>
    <row r="92" spans="1:15" outlineLevel="1">
      <c r="A92" s="83"/>
      <c r="B92" s="83"/>
      <c r="C92" s="120"/>
      <c r="D92" s="120"/>
      <c r="E92" s="119" t="s">
        <v>127</v>
      </c>
      <c r="F92" s="119"/>
      <c r="G92" s="119"/>
      <c r="H92" s="119"/>
      <c r="I92" s="119"/>
      <c r="J92" s="119"/>
      <c r="K92" s="119"/>
      <c r="L92" s="119"/>
      <c r="M92" s="119"/>
      <c r="N92" s="85" t="s">
        <v>128</v>
      </c>
      <c r="O92" s="9">
        <v>0</v>
      </c>
    </row>
    <row r="93" spans="1:15" outlineLevel="1">
      <c r="A93" s="83"/>
      <c r="B93" s="83"/>
      <c r="C93" s="120"/>
      <c r="D93" s="120"/>
      <c r="E93" s="119" t="s">
        <v>129</v>
      </c>
      <c r="F93" s="119"/>
      <c r="G93" s="119"/>
      <c r="H93" s="119"/>
      <c r="I93" s="119"/>
      <c r="J93" s="119"/>
      <c r="K93" s="119"/>
      <c r="L93" s="119"/>
      <c r="M93" s="119"/>
      <c r="N93" s="85" t="s">
        <v>130</v>
      </c>
      <c r="O93" s="9">
        <v>0</v>
      </c>
    </row>
    <row r="94" spans="1:15" outlineLevel="1">
      <c r="A94" s="83"/>
      <c r="B94" s="83"/>
      <c r="C94" s="120"/>
      <c r="D94" s="120"/>
      <c r="E94" s="119" t="s">
        <v>131</v>
      </c>
      <c r="F94" s="119"/>
      <c r="G94" s="119"/>
      <c r="H94" s="119"/>
      <c r="I94" s="119"/>
      <c r="J94" s="119"/>
      <c r="K94" s="119"/>
      <c r="L94" s="119"/>
      <c r="M94" s="119"/>
      <c r="N94" s="85" t="s">
        <v>132</v>
      </c>
      <c r="O94" s="9">
        <v>0</v>
      </c>
    </row>
    <row r="95" spans="1:15" outlineLevel="1">
      <c r="A95" s="83"/>
      <c r="B95" s="83"/>
      <c r="C95" s="120"/>
      <c r="D95" s="120"/>
      <c r="E95" s="119" t="s">
        <v>88</v>
      </c>
      <c r="F95" s="119"/>
      <c r="G95" s="119"/>
      <c r="H95" s="119"/>
      <c r="I95" s="119"/>
      <c r="J95" s="119"/>
      <c r="K95" s="119"/>
      <c r="L95" s="119"/>
      <c r="M95" s="119"/>
      <c r="N95" s="85" t="s">
        <v>133</v>
      </c>
      <c r="O95" s="9">
        <v>0</v>
      </c>
    </row>
    <row r="96" spans="1:15" outlineLevel="1">
      <c r="A96" s="83"/>
      <c r="B96" s="83"/>
      <c r="C96" s="83"/>
      <c r="D96" s="119" t="s">
        <v>134</v>
      </c>
      <c r="E96" s="119"/>
      <c r="F96" s="119"/>
      <c r="G96" s="119"/>
      <c r="H96" s="119"/>
      <c r="I96" s="119"/>
      <c r="J96" s="119"/>
      <c r="K96" s="119"/>
      <c r="L96" s="119"/>
      <c r="M96" s="119"/>
      <c r="N96" s="85" t="s">
        <v>135</v>
      </c>
      <c r="O96" s="9">
        <v>0</v>
      </c>
    </row>
    <row r="97" spans="1:15">
      <c r="A97" s="120"/>
      <c r="B97" s="120"/>
      <c r="C97" s="123" t="s">
        <v>136</v>
      </c>
      <c r="D97" s="123"/>
      <c r="E97" s="123"/>
      <c r="F97" s="123"/>
      <c r="G97" s="123"/>
      <c r="H97" s="123"/>
      <c r="I97" s="123"/>
      <c r="J97" s="123"/>
      <c r="K97" s="123"/>
      <c r="L97" s="123"/>
      <c r="M97" s="123"/>
      <c r="N97" s="86" t="s">
        <v>137</v>
      </c>
      <c r="O97" s="11">
        <v>0</v>
      </c>
    </row>
    <row r="98" spans="1:15">
      <c r="A98" s="120"/>
      <c r="B98" s="120"/>
      <c r="C98" s="121" t="s">
        <v>138</v>
      </c>
      <c r="D98" s="121"/>
      <c r="E98" s="121"/>
      <c r="F98" s="121"/>
      <c r="G98" s="121"/>
      <c r="H98" s="121"/>
      <c r="I98" s="121"/>
      <c r="J98" s="121"/>
      <c r="K98" s="121"/>
      <c r="L98" s="121"/>
      <c r="M98" s="121"/>
      <c r="N98" s="121"/>
      <c r="O98" s="121"/>
    </row>
    <row r="99" spans="1:15">
      <c r="A99" s="83"/>
      <c r="B99" s="83"/>
      <c r="C99" s="83"/>
      <c r="D99" s="122" t="s">
        <v>139</v>
      </c>
      <c r="E99" s="122"/>
      <c r="F99" s="122"/>
      <c r="G99" s="122"/>
      <c r="H99" s="122"/>
      <c r="I99" s="122"/>
      <c r="J99" s="122"/>
      <c r="K99" s="122"/>
      <c r="L99" s="122"/>
      <c r="M99" s="122"/>
      <c r="N99" s="122"/>
      <c r="O99" s="122"/>
    </row>
    <row r="100" spans="1:15" outlineLevel="1">
      <c r="A100" s="83"/>
      <c r="B100" s="83"/>
      <c r="C100" s="83"/>
      <c r="D100" s="83"/>
      <c r="E100" s="121" t="s">
        <v>140</v>
      </c>
      <c r="F100" s="121"/>
      <c r="G100" s="121"/>
      <c r="H100" s="121"/>
      <c r="I100" s="121"/>
      <c r="J100" s="121"/>
      <c r="K100" s="121"/>
      <c r="L100" s="121"/>
      <c r="M100" s="121"/>
      <c r="N100" s="121"/>
      <c r="O100" s="121"/>
    </row>
    <row r="101" spans="1:15" outlineLevel="1">
      <c r="A101" s="83"/>
      <c r="B101" s="83"/>
      <c r="C101" s="83"/>
      <c r="D101" s="83"/>
      <c r="E101" s="120"/>
      <c r="F101" s="151" t="s">
        <v>141</v>
      </c>
      <c r="G101" s="152"/>
      <c r="H101" s="152"/>
      <c r="I101" s="152"/>
      <c r="J101" s="152"/>
      <c r="K101" s="152"/>
      <c r="L101" s="152"/>
      <c r="M101" s="153"/>
      <c r="N101" s="85" t="s">
        <v>142</v>
      </c>
      <c r="O101" s="9">
        <v>0</v>
      </c>
    </row>
    <row r="102" spans="1:15" outlineLevel="1">
      <c r="A102" s="83"/>
      <c r="B102" s="83"/>
      <c r="C102" s="83"/>
      <c r="D102" s="83"/>
      <c r="E102" s="120"/>
      <c r="F102" s="119" t="s">
        <v>143</v>
      </c>
      <c r="G102" s="119" t="s">
        <v>144</v>
      </c>
      <c r="H102" s="119"/>
      <c r="I102" s="119"/>
      <c r="J102" s="119"/>
      <c r="K102" s="119" t="s">
        <v>144</v>
      </c>
      <c r="L102" s="119" t="s">
        <v>144</v>
      </c>
      <c r="M102" s="119" t="s">
        <v>144</v>
      </c>
      <c r="N102" s="85" t="s">
        <v>145</v>
      </c>
      <c r="O102" s="9">
        <v>0</v>
      </c>
    </row>
    <row r="103" spans="1:15" outlineLevel="1">
      <c r="A103" s="83"/>
      <c r="B103" s="83"/>
      <c r="C103" s="83"/>
      <c r="D103" s="83"/>
      <c r="E103" s="121" t="s">
        <v>146</v>
      </c>
      <c r="F103" s="121"/>
      <c r="G103" s="121"/>
      <c r="H103" s="121"/>
      <c r="I103" s="121"/>
      <c r="J103" s="121"/>
      <c r="K103" s="121"/>
      <c r="L103" s="121"/>
      <c r="M103" s="121"/>
      <c r="N103" s="121"/>
      <c r="O103" s="121"/>
    </row>
    <row r="104" spans="1:15" outlineLevel="1">
      <c r="A104" s="83"/>
      <c r="B104" s="83"/>
      <c r="C104" s="83"/>
      <c r="D104" s="83"/>
      <c r="E104" s="120"/>
      <c r="F104" s="119" t="s">
        <v>147</v>
      </c>
      <c r="G104" s="119"/>
      <c r="H104" s="119"/>
      <c r="I104" s="119"/>
      <c r="J104" s="119"/>
      <c r="K104" s="119"/>
      <c r="L104" s="119"/>
      <c r="M104" s="119"/>
      <c r="N104" s="85" t="s">
        <v>148</v>
      </c>
      <c r="O104" s="9">
        <v>0</v>
      </c>
    </row>
    <row r="105" spans="1:15" outlineLevel="1">
      <c r="A105" s="83"/>
      <c r="B105" s="83"/>
      <c r="C105" s="83"/>
      <c r="D105" s="83"/>
      <c r="E105" s="120"/>
      <c r="F105" s="119" t="s">
        <v>143</v>
      </c>
      <c r="G105" s="119" t="s">
        <v>144</v>
      </c>
      <c r="H105" s="119"/>
      <c r="I105" s="119"/>
      <c r="J105" s="119"/>
      <c r="K105" s="119" t="s">
        <v>144</v>
      </c>
      <c r="L105" s="119" t="s">
        <v>144</v>
      </c>
      <c r="M105" s="119" t="s">
        <v>144</v>
      </c>
      <c r="N105" s="85" t="s">
        <v>149</v>
      </c>
      <c r="O105" s="9">
        <v>0</v>
      </c>
    </row>
    <row r="106" spans="1:15" outlineLevel="1">
      <c r="A106" s="83"/>
      <c r="B106" s="83"/>
      <c r="C106" s="83"/>
      <c r="D106" s="83"/>
      <c r="E106" s="121" t="s">
        <v>150</v>
      </c>
      <c r="F106" s="121"/>
      <c r="G106" s="121"/>
      <c r="H106" s="121"/>
      <c r="I106" s="121"/>
      <c r="J106" s="121"/>
      <c r="K106" s="121"/>
      <c r="L106" s="121"/>
      <c r="M106" s="121"/>
      <c r="N106" s="121"/>
      <c r="O106" s="121"/>
    </row>
    <row r="107" spans="1:15" outlineLevel="1">
      <c r="A107" s="83"/>
      <c r="B107" s="83"/>
      <c r="C107" s="83"/>
      <c r="D107" s="83"/>
      <c r="E107" s="120"/>
      <c r="F107" s="119" t="s">
        <v>141</v>
      </c>
      <c r="G107" s="119"/>
      <c r="H107" s="119"/>
      <c r="I107" s="119"/>
      <c r="J107" s="119"/>
      <c r="K107" s="119"/>
      <c r="L107" s="119"/>
      <c r="M107" s="119"/>
      <c r="N107" s="85" t="s">
        <v>151</v>
      </c>
      <c r="O107" s="9">
        <v>0</v>
      </c>
    </row>
    <row r="108" spans="1:15" outlineLevel="1">
      <c r="A108" s="83"/>
      <c r="B108" s="83"/>
      <c r="C108" s="83"/>
      <c r="D108" s="83"/>
      <c r="E108" s="120"/>
      <c r="F108" s="119" t="s">
        <v>143</v>
      </c>
      <c r="G108" s="119" t="s">
        <v>144</v>
      </c>
      <c r="H108" s="119"/>
      <c r="I108" s="119"/>
      <c r="J108" s="119"/>
      <c r="K108" s="119" t="s">
        <v>144</v>
      </c>
      <c r="L108" s="119" t="s">
        <v>144</v>
      </c>
      <c r="M108" s="119" t="s">
        <v>144</v>
      </c>
      <c r="N108" s="85" t="s">
        <v>152</v>
      </c>
      <c r="O108" s="9">
        <v>0</v>
      </c>
    </row>
    <row r="109" spans="1:15" outlineLevel="1">
      <c r="A109" s="83"/>
      <c r="B109" s="83"/>
      <c r="C109" s="83"/>
      <c r="D109" s="83"/>
      <c r="E109" s="121" t="s">
        <v>153</v>
      </c>
      <c r="F109" s="121"/>
      <c r="G109" s="121"/>
      <c r="H109" s="121"/>
      <c r="I109" s="121"/>
      <c r="J109" s="121"/>
      <c r="K109" s="121"/>
      <c r="L109" s="121"/>
      <c r="M109" s="121"/>
      <c r="N109" s="121"/>
      <c r="O109" s="121"/>
    </row>
    <row r="110" spans="1:15" outlineLevel="1">
      <c r="A110" s="83"/>
      <c r="B110" s="83"/>
      <c r="C110" s="83"/>
      <c r="D110" s="83"/>
      <c r="E110" s="120"/>
      <c r="F110" s="119" t="s">
        <v>147</v>
      </c>
      <c r="G110" s="119"/>
      <c r="H110" s="119"/>
      <c r="I110" s="119"/>
      <c r="J110" s="119"/>
      <c r="K110" s="119"/>
      <c r="L110" s="119"/>
      <c r="M110" s="119"/>
      <c r="N110" s="85" t="s">
        <v>154</v>
      </c>
      <c r="O110" s="9">
        <v>0</v>
      </c>
    </row>
    <row r="111" spans="1:15" outlineLevel="1">
      <c r="A111" s="83"/>
      <c r="B111" s="83"/>
      <c r="C111" s="83"/>
      <c r="D111" s="83"/>
      <c r="E111" s="120"/>
      <c r="F111" s="119" t="s">
        <v>143</v>
      </c>
      <c r="G111" s="119" t="s">
        <v>144</v>
      </c>
      <c r="H111" s="119"/>
      <c r="I111" s="119"/>
      <c r="J111" s="119"/>
      <c r="K111" s="119" t="s">
        <v>144</v>
      </c>
      <c r="L111" s="119" t="s">
        <v>144</v>
      </c>
      <c r="M111" s="119" t="s">
        <v>144</v>
      </c>
      <c r="N111" s="85" t="s">
        <v>155</v>
      </c>
      <c r="O111" s="9">
        <v>0</v>
      </c>
    </row>
    <row r="112" spans="1:15" outlineLevel="1">
      <c r="A112" s="83"/>
      <c r="B112" s="83"/>
      <c r="C112" s="83"/>
      <c r="D112" s="83"/>
      <c r="E112" s="121" t="s">
        <v>156</v>
      </c>
      <c r="F112" s="121"/>
      <c r="G112" s="121"/>
      <c r="H112" s="121"/>
      <c r="I112" s="121"/>
      <c r="J112" s="121"/>
      <c r="K112" s="121"/>
      <c r="L112" s="121"/>
      <c r="M112" s="121"/>
      <c r="N112" s="121"/>
      <c r="O112" s="121"/>
    </row>
    <row r="113" spans="1:15" outlineLevel="1">
      <c r="A113" s="83"/>
      <c r="B113" s="83"/>
      <c r="C113" s="83"/>
      <c r="D113" s="83"/>
      <c r="E113" s="120"/>
      <c r="F113" s="119" t="s">
        <v>141</v>
      </c>
      <c r="G113" s="119"/>
      <c r="H113" s="119"/>
      <c r="I113" s="119"/>
      <c r="J113" s="119"/>
      <c r="K113" s="119"/>
      <c r="L113" s="119"/>
      <c r="M113" s="119"/>
      <c r="N113" s="85" t="s">
        <v>157</v>
      </c>
      <c r="O113" s="9">
        <v>0</v>
      </c>
    </row>
    <row r="114" spans="1:15" outlineLevel="1">
      <c r="A114" s="83"/>
      <c r="B114" s="83"/>
      <c r="C114" s="83"/>
      <c r="D114" s="83"/>
      <c r="E114" s="120"/>
      <c r="F114" s="119" t="s">
        <v>143</v>
      </c>
      <c r="G114" s="119" t="s">
        <v>144</v>
      </c>
      <c r="H114" s="119"/>
      <c r="I114" s="119"/>
      <c r="J114" s="119"/>
      <c r="K114" s="119" t="s">
        <v>144</v>
      </c>
      <c r="L114" s="119" t="s">
        <v>144</v>
      </c>
      <c r="M114" s="119" t="s">
        <v>144</v>
      </c>
      <c r="N114" s="85" t="s">
        <v>158</v>
      </c>
      <c r="O114" s="9">
        <v>0</v>
      </c>
    </row>
    <row r="115" spans="1:15" outlineLevel="1">
      <c r="A115" s="83"/>
      <c r="B115" s="83"/>
      <c r="C115" s="83"/>
      <c r="D115" s="83"/>
      <c r="E115" s="120" t="s">
        <v>159</v>
      </c>
      <c r="F115" s="120"/>
      <c r="G115" s="120"/>
      <c r="H115" s="120"/>
      <c r="I115" s="120"/>
      <c r="J115" s="120"/>
      <c r="K115" s="120"/>
      <c r="L115" s="120"/>
      <c r="M115" s="120"/>
      <c r="N115" s="85" t="s">
        <v>160</v>
      </c>
      <c r="O115" s="9">
        <v>0</v>
      </c>
    </row>
    <row r="116" spans="1:15" outlineLevel="1">
      <c r="A116" s="83"/>
      <c r="B116" s="83"/>
      <c r="C116" s="83"/>
      <c r="D116" s="83"/>
      <c r="E116" s="120" t="s">
        <v>161</v>
      </c>
      <c r="F116" s="120"/>
      <c r="G116" s="120"/>
      <c r="H116" s="120"/>
      <c r="I116" s="120"/>
      <c r="J116" s="120"/>
      <c r="K116" s="120"/>
      <c r="L116" s="120"/>
      <c r="M116" s="120"/>
      <c r="N116" s="85" t="s">
        <v>162</v>
      </c>
      <c r="O116" s="9">
        <v>0</v>
      </c>
    </row>
    <row r="117" spans="1:15" outlineLevel="1">
      <c r="A117" s="83"/>
      <c r="B117" s="83"/>
      <c r="C117" s="83"/>
      <c r="D117" s="83"/>
      <c r="E117" s="120" t="s">
        <v>163</v>
      </c>
      <c r="F117" s="120" t="s">
        <v>164</v>
      </c>
      <c r="G117" s="120" t="s">
        <v>164</v>
      </c>
      <c r="H117" s="120"/>
      <c r="I117" s="120"/>
      <c r="J117" s="120"/>
      <c r="K117" s="120" t="s">
        <v>164</v>
      </c>
      <c r="L117" s="120" t="s">
        <v>164</v>
      </c>
      <c r="M117" s="120" t="s">
        <v>164</v>
      </c>
      <c r="N117" s="85" t="s">
        <v>165</v>
      </c>
      <c r="O117" s="9">
        <v>0</v>
      </c>
    </row>
    <row r="118" spans="1:15" outlineLevel="1">
      <c r="A118" s="83"/>
      <c r="B118" s="83"/>
      <c r="C118" s="83"/>
      <c r="D118" s="83"/>
      <c r="E118" s="120" t="s">
        <v>166</v>
      </c>
      <c r="F118" s="120"/>
      <c r="G118" s="120"/>
      <c r="H118" s="120"/>
      <c r="I118" s="120"/>
      <c r="J118" s="120"/>
      <c r="K118" s="120"/>
      <c r="L118" s="120"/>
      <c r="M118" s="120"/>
      <c r="N118" s="85" t="s">
        <v>167</v>
      </c>
      <c r="O118" s="9">
        <v>0</v>
      </c>
    </row>
    <row r="119" spans="1:15" outlineLevel="1">
      <c r="A119" s="83"/>
      <c r="B119" s="83"/>
      <c r="C119" s="83"/>
      <c r="D119" s="83"/>
      <c r="E119" s="121" t="s">
        <v>168</v>
      </c>
      <c r="F119" s="121"/>
      <c r="G119" s="121"/>
      <c r="H119" s="121"/>
      <c r="I119" s="121"/>
      <c r="J119" s="121"/>
      <c r="K119" s="121"/>
      <c r="L119" s="121"/>
      <c r="M119" s="121"/>
      <c r="N119" s="121"/>
      <c r="O119" s="121"/>
    </row>
    <row r="120" spans="1:15" outlineLevel="1">
      <c r="A120" s="83"/>
      <c r="B120" s="83"/>
      <c r="C120" s="83"/>
      <c r="D120" s="83"/>
      <c r="E120" s="120"/>
      <c r="F120" s="119" t="s">
        <v>169</v>
      </c>
      <c r="G120" s="119"/>
      <c r="H120" s="119"/>
      <c r="I120" s="119"/>
      <c r="J120" s="119"/>
      <c r="K120" s="119"/>
      <c r="L120" s="119"/>
      <c r="M120" s="119"/>
      <c r="N120" s="85" t="s">
        <v>170</v>
      </c>
      <c r="O120" s="9">
        <v>0</v>
      </c>
    </row>
    <row r="121" spans="1:15" outlineLevel="1">
      <c r="A121" s="83"/>
      <c r="B121" s="83"/>
      <c r="C121" s="83"/>
      <c r="D121" s="83"/>
      <c r="E121" s="120"/>
      <c r="F121" s="119" t="s">
        <v>171</v>
      </c>
      <c r="G121" s="119" t="s">
        <v>172</v>
      </c>
      <c r="H121" s="119"/>
      <c r="I121" s="119"/>
      <c r="J121" s="119"/>
      <c r="K121" s="119" t="s">
        <v>172</v>
      </c>
      <c r="L121" s="119" t="s">
        <v>172</v>
      </c>
      <c r="M121" s="119" t="s">
        <v>172</v>
      </c>
      <c r="N121" s="85" t="s">
        <v>173</v>
      </c>
      <c r="O121" s="9">
        <v>0</v>
      </c>
    </row>
    <row r="122" spans="1:15" outlineLevel="1">
      <c r="A122" s="83"/>
      <c r="B122" s="83"/>
      <c r="C122" s="83"/>
      <c r="D122" s="83"/>
      <c r="E122" s="120"/>
      <c r="F122" s="119" t="s">
        <v>174</v>
      </c>
      <c r="G122" s="119" t="s">
        <v>175</v>
      </c>
      <c r="H122" s="119"/>
      <c r="I122" s="119"/>
      <c r="J122" s="119"/>
      <c r="K122" s="119" t="s">
        <v>175</v>
      </c>
      <c r="L122" s="119" t="s">
        <v>175</v>
      </c>
      <c r="M122" s="119" t="s">
        <v>175</v>
      </c>
      <c r="N122" s="85" t="s">
        <v>176</v>
      </c>
      <c r="O122" s="9">
        <v>0</v>
      </c>
    </row>
    <row r="123" spans="1:15" outlineLevel="1">
      <c r="A123" s="83"/>
      <c r="B123" s="83"/>
      <c r="C123" s="83"/>
      <c r="D123" s="83"/>
      <c r="E123" s="120"/>
      <c r="F123" s="119" t="s">
        <v>177</v>
      </c>
      <c r="G123" s="119" t="s">
        <v>178</v>
      </c>
      <c r="H123" s="119"/>
      <c r="I123" s="119"/>
      <c r="J123" s="119"/>
      <c r="K123" s="119" t="s">
        <v>178</v>
      </c>
      <c r="L123" s="119" t="s">
        <v>178</v>
      </c>
      <c r="M123" s="119" t="s">
        <v>178</v>
      </c>
      <c r="N123" s="85" t="s">
        <v>179</v>
      </c>
      <c r="O123" s="9">
        <v>0</v>
      </c>
    </row>
    <row r="124" spans="1:15" outlineLevel="1">
      <c r="A124" s="83"/>
      <c r="B124" s="83"/>
      <c r="C124" s="83"/>
      <c r="D124" s="83"/>
      <c r="E124" s="120"/>
      <c r="F124" s="119" t="s">
        <v>180</v>
      </c>
      <c r="G124" s="119" t="s">
        <v>164</v>
      </c>
      <c r="H124" s="119"/>
      <c r="I124" s="119"/>
      <c r="J124" s="119"/>
      <c r="K124" s="119" t="s">
        <v>164</v>
      </c>
      <c r="L124" s="119" t="s">
        <v>164</v>
      </c>
      <c r="M124" s="119" t="s">
        <v>164</v>
      </c>
      <c r="N124" s="85" t="s">
        <v>181</v>
      </c>
      <c r="O124" s="9">
        <v>0</v>
      </c>
    </row>
    <row r="125" spans="1:15" outlineLevel="1">
      <c r="A125" s="83"/>
      <c r="B125" s="83"/>
      <c r="C125" s="83"/>
      <c r="D125" s="83"/>
      <c r="E125" s="120"/>
      <c r="F125" s="119" t="s">
        <v>182</v>
      </c>
      <c r="G125" s="119" t="s">
        <v>183</v>
      </c>
      <c r="H125" s="119"/>
      <c r="I125" s="119"/>
      <c r="J125" s="119"/>
      <c r="K125" s="119" t="s">
        <v>183</v>
      </c>
      <c r="L125" s="119" t="s">
        <v>183</v>
      </c>
      <c r="M125" s="119" t="s">
        <v>183</v>
      </c>
      <c r="N125" s="85" t="s">
        <v>184</v>
      </c>
      <c r="O125" s="9">
        <v>0</v>
      </c>
    </row>
    <row r="126" spans="1:15" outlineLevel="1">
      <c r="A126" s="83"/>
      <c r="B126" s="83"/>
      <c r="C126" s="83"/>
      <c r="D126" s="83"/>
      <c r="E126" s="120"/>
      <c r="F126" s="119" t="s">
        <v>88</v>
      </c>
      <c r="G126" s="119" t="s">
        <v>185</v>
      </c>
      <c r="H126" s="119"/>
      <c r="I126" s="119"/>
      <c r="J126" s="119"/>
      <c r="K126" s="119" t="s">
        <v>185</v>
      </c>
      <c r="L126" s="119" t="s">
        <v>185</v>
      </c>
      <c r="M126" s="119" t="s">
        <v>185</v>
      </c>
      <c r="N126" s="85" t="s">
        <v>186</v>
      </c>
      <c r="O126" s="9">
        <v>0</v>
      </c>
    </row>
    <row r="127" spans="1:15" outlineLevel="1">
      <c r="A127" s="83"/>
      <c r="B127" s="83"/>
      <c r="C127" s="83"/>
      <c r="D127" s="83"/>
      <c r="E127" s="120" t="s">
        <v>187</v>
      </c>
      <c r="F127" s="120"/>
      <c r="G127" s="120"/>
      <c r="H127" s="120"/>
      <c r="I127" s="120"/>
      <c r="J127" s="120"/>
      <c r="K127" s="120"/>
      <c r="L127" s="120"/>
      <c r="M127" s="120"/>
      <c r="N127" s="85" t="s">
        <v>188</v>
      </c>
      <c r="O127" s="9">
        <v>0</v>
      </c>
    </row>
    <row r="128" spans="1:15" outlineLevel="1">
      <c r="A128" s="83"/>
      <c r="B128" s="83"/>
      <c r="C128" s="83"/>
      <c r="D128" s="83"/>
      <c r="E128" s="121" t="s">
        <v>189</v>
      </c>
      <c r="F128" s="121"/>
      <c r="G128" s="121"/>
      <c r="H128" s="121"/>
      <c r="I128" s="121"/>
      <c r="J128" s="121"/>
      <c r="K128" s="121"/>
      <c r="L128" s="121"/>
      <c r="M128" s="121"/>
      <c r="N128" s="121"/>
      <c r="O128" s="121"/>
    </row>
    <row r="129" spans="1:15" outlineLevel="1">
      <c r="A129" s="83"/>
      <c r="B129" s="83"/>
      <c r="C129" s="83"/>
      <c r="D129" s="83"/>
      <c r="E129" s="120"/>
      <c r="F129" s="119" t="s">
        <v>190</v>
      </c>
      <c r="G129" s="119"/>
      <c r="H129" s="119"/>
      <c r="I129" s="119"/>
      <c r="J129" s="119"/>
      <c r="K129" s="119"/>
      <c r="L129" s="119"/>
      <c r="M129" s="119"/>
      <c r="N129" s="85" t="s">
        <v>191</v>
      </c>
      <c r="O129" s="9">
        <v>0</v>
      </c>
    </row>
    <row r="130" spans="1:15" outlineLevel="1">
      <c r="A130" s="83"/>
      <c r="B130" s="83"/>
      <c r="C130" s="83"/>
      <c r="D130" s="83"/>
      <c r="E130" s="120"/>
      <c r="F130" s="119" t="s">
        <v>192</v>
      </c>
      <c r="G130" s="119"/>
      <c r="H130" s="119"/>
      <c r="I130" s="119"/>
      <c r="J130" s="119"/>
      <c r="K130" s="119"/>
      <c r="L130" s="119"/>
      <c r="M130" s="119"/>
      <c r="N130" s="85" t="s">
        <v>193</v>
      </c>
      <c r="O130" s="9">
        <v>0</v>
      </c>
    </row>
    <row r="131" spans="1:15" outlineLevel="1">
      <c r="A131" s="83"/>
      <c r="B131" s="83"/>
      <c r="C131" s="83"/>
      <c r="D131" s="83"/>
      <c r="E131" s="120" t="s">
        <v>194</v>
      </c>
      <c r="F131" s="120"/>
      <c r="G131" s="120"/>
      <c r="H131" s="120"/>
      <c r="I131" s="120"/>
      <c r="J131" s="120"/>
      <c r="K131" s="120"/>
      <c r="L131" s="120"/>
      <c r="M131" s="120"/>
      <c r="N131" s="85" t="s">
        <v>195</v>
      </c>
      <c r="O131" s="9">
        <v>0</v>
      </c>
    </row>
    <row r="132" spans="1:15">
      <c r="A132" s="83"/>
      <c r="B132" s="83"/>
      <c r="C132" s="83"/>
      <c r="D132" s="122" t="s">
        <v>196</v>
      </c>
      <c r="E132" s="122"/>
      <c r="F132" s="122"/>
      <c r="G132" s="122"/>
      <c r="H132" s="122"/>
      <c r="I132" s="122"/>
      <c r="J132" s="122"/>
      <c r="K132" s="122"/>
      <c r="L132" s="122"/>
      <c r="M132" s="122"/>
      <c r="N132" s="122"/>
      <c r="O132" s="122"/>
    </row>
    <row r="133" spans="1:15" outlineLevel="1">
      <c r="A133" s="83"/>
      <c r="B133" s="83"/>
      <c r="C133" s="83"/>
      <c r="D133" s="120"/>
      <c r="E133" s="119" t="s">
        <v>197</v>
      </c>
      <c r="F133" s="119"/>
      <c r="G133" s="119"/>
      <c r="H133" s="119"/>
      <c r="I133" s="119"/>
      <c r="J133" s="119"/>
      <c r="K133" s="119"/>
      <c r="L133" s="119"/>
      <c r="M133" s="119"/>
      <c r="N133" s="85" t="s">
        <v>198</v>
      </c>
      <c r="O133" s="9">
        <v>0</v>
      </c>
    </row>
    <row r="134" spans="1:15" outlineLevel="1">
      <c r="A134" s="83"/>
      <c r="B134" s="83"/>
      <c r="C134" s="83"/>
      <c r="D134" s="120"/>
      <c r="E134" s="119" t="s">
        <v>199</v>
      </c>
      <c r="F134" s="119"/>
      <c r="G134" s="119"/>
      <c r="H134" s="119"/>
      <c r="I134" s="119"/>
      <c r="J134" s="119"/>
      <c r="K134" s="119"/>
      <c r="L134" s="119"/>
      <c r="M134" s="119"/>
      <c r="N134" s="85" t="s">
        <v>200</v>
      </c>
      <c r="O134" s="9">
        <v>0</v>
      </c>
    </row>
    <row r="135" spans="1:15" outlineLevel="1">
      <c r="A135" s="83"/>
      <c r="B135" s="83"/>
      <c r="C135" s="83"/>
      <c r="D135" s="120"/>
      <c r="E135" s="119" t="s">
        <v>201</v>
      </c>
      <c r="F135" s="119"/>
      <c r="G135" s="119"/>
      <c r="H135" s="119"/>
      <c r="I135" s="119"/>
      <c r="J135" s="119"/>
      <c r="K135" s="119"/>
      <c r="L135" s="119"/>
      <c r="M135" s="119"/>
      <c r="N135" s="85" t="s">
        <v>202</v>
      </c>
      <c r="O135" s="9">
        <v>0</v>
      </c>
    </row>
    <row r="136" spans="1:15" outlineLevel="1">
      <c r="A136" s="83"/>
      <c r="B136" s="83"/>
      <c r="C136" s="83"/>
      <c r="D136" s="120"/>
      <c r="E136" s="119" t="s">
        <v>203</v>
      </c>
      <c r="F136" s="119"/>
      <c r="G136" s="119"/>
      <c r="H136" s="119"/>
      <c r="I136" s="119"/>
      <c r="J136" s="119"/>
      <c r="K136" s="119"/>
      <c r="L136" s="119"/>
      <c r="M136" s="119"/>
      <c r="N136" s="85" t="s">
        <v>204</v>
      </c>
      <c r="O136" s="9">
        <v>0</v>
      </c>
    </row>
    <row r="137" spans="1:15" outlineLevel="1">
      <c r="A137" s="83"/>
      <c r="B137" s="83"/>
      <c r="C137" s="83"/>
      <c r="D137" s="120"/>
      <c r="E137" s="119" t="s">
        <v>88</v>
      </c>
      <c r="F137" s="119"/>
      <c r="G137" s="119"/>
      <c r="H137" s="119"/>
      <c r="I137" s="119"/>
      <c r="J137" s="119"/>
      <c r="K137" s="119"/>
      <c r="L137" s="119"/>
      <c r="M137" s="119"/>
      <c r="N137" s="85" t="s">
        <v>205</v>
      </c>
      <c r="O137" s="9">
        <v>0</v>
      </c>
    </row>
    <row r="138" spans="1:15" outlineLevel="1">
      <c r="A138" s="83"/>
      <c r="B138" s="83"/>
      <c r="C138" s="83"/>
      <c r="D138" s="120"/>
      <c r="E138" s="119" t="s">
        <v>206</v>
      </c>
      <c r="F138" s="119"/>
      <c r="G138" s="119"/>
      <c r="H138" s="119"/>
      <c r="I138" s="119"/>
      <c r="J138" s="119"/>
      <c r="K138" s="119"/>
      <c r="L138" s="119"/>
      <c r="M138" s="119"/>
      <c r="N138" s="85" t="s">
        <v>207</v>
      </c>
      <c r="O138" s="9">
        <v>0</v>
      </c>
    </row>
    <row r="139" spans="1:15" outlineLevel="1">
      <c r="A139" s="83"/>
      <c r="B139" s="83"/>
      <c r="C139" s="83"/>
      <c r="D139" s="120"/>
      <c r="E139" s="119" t="s">
        <v>208</v>
      </c>
      <c r="F139" s="119"/>
      <c r="G139" s="119"/>
      <c r="H139" s="119"/>
      <c r="I139" s="119"/>
      <c r="J139" s="119"/>
      <c r="K139" s="119"/>
      <c r="L139" s="119"/>
      <c r="M139" s="119"/>
      <c r="N139" s="85" t="s">
        <v>209</v>
      </c>
      <c r="O139" s="9">
        <v>0</v>
      </c>
    </row>
    <row r="140" spans="1:15">
      <c r="A140" s="83"/>
      <c r="B140" s="83"/>
      <c r="C140" s="83"/>
      <c r="D140" s="122" t="s">
        <v>210</v>
      </c>
      <c r="E140" s="122"/>
      <c r="F140" s="122"/>
      <c r="G140" s="122"/>
      <c r="H140" s="122"/>
      <c r="I140" s="122"/>
      <c r="J140" s="122"/>
      <c r="K140" s="122"/>
      <c r="L140" s="122"/>
      <c r="M140" s="122"/>
      <c r="N140" s="122"/>
      <c r="O140" s="122"/>
    </row>
    <row r="141" spans="1:15" outlineLevel="1">
      <c r="A141" s="83"/>
      <c r="B141" s="83"/>
      <c r="C141" s="83"/>
      <c r="D141" s="83"/>
      <c r="E141" s="121" t="s">
        <v>140</v>
      </c>
      <c r="F141" s="121"/>
      <c r="G141" s="121"/>
      <c r="H141" s="121"/>
      <c r="I141" s="121"/>
      <c r="J141" s="121"/>
      <c r="K141" s="121"/>
      <c r="L141" s="121"/>
      <c r="M141" s="121"/>
      <c r="N141" s="121"/>
      <c r="O141" s="121"/>
    </row>
    <row r="142" spans="1:15" outlineLevel="1">
      <c r="A142" s="83"/>
      <c r="B142" s="83"/>
      <c r="C142" s="83"/>
      <c r="D142" s="83"/>
      <c r="E142" s="120"/>
      <c r="F142" s="119" t="s">
        <v>116</v>
      </c>
      <c r="G142" s="119"/>
      <c r="H142" s="119"/>
      <c r="I142" s="119"/>
      <c r="J142" s="119"/>
      <c r="K142" s="119"/>
      <c r="L142" s="119"/>
      <c r="M142" s="119"/>
      <c r="N142" s="85" t="s">
        <v>211</v>
      </c>
      <c r="O142" s="9">
        <v>0</v>
      </c>
    </row>
    <row r="143" spans="1:15" outlineLevel="1">
      <c r="A143" s="83"/>
      <c r="B143" s="83"/>
      <c r="C143" s="83"/>
      <c r="D143" s="83"/>
      <c r="E143" s="120"/>
      <c r="F143" s="119" t="s">
        <v>71</v>
      </c>
      <c r="G143" s="119"/>
      <c r="H143" s="119"/>
      <c r="I143" s="119"/>
      <c r="J143" s="119"/>
      <c r="K143" s="119"/>
      <c r="L143" s="119"/>
      <c r="M143" s="119"/>
      <c r="N143" s="85" t="s">
        <v>212</v>
      </c>
      <c r="O143" s="9">
        <v>0</v>
      </c>
    </row>
    <row r="144" spans="1:15" outlineLevel="1">
      <c r="A144" s="83"/>
      <c r="B144" s="83"/>
      <c r="C144" s="83"/>
      <c r="D144" s="83"/>
      <c r="E144" s="121" t="s">
        <v>213</v>
      </c>
      <c r="F144" s="121"/>
      <c r="G144" s="121"/>
      <c r="H144" s="121"/>
      <c r="I144" s="121"/>
      <c r="J144" s="121"/>
      <c r="K144" s="121"/>
      <c r="L144" s="121"/>
      <c r="M144" s="121"/>
      <c r="N144" s="121"/>
      <c r="O144" s="121"/>
    </row>
    <row r="145" spans="1:15" outlineLevel="1">
      <c r="A145" s="83"/>
      <c r="B145" s="83"/>
      <c r="C145" s="83"/>
      <c r="D145" s="83"/>
      <c r="E145" s="120"/>
      <c r="F145" s="119" t="s">
        <v>116</v>
      </c>
      <c r="G145" s="119"/>
      <c r="H145" s="119"/>
      <c r="I145" s="119"/>
      <c r="J145" s="119"/>
      <c r="K145" s="119"/>
      <c r="L145" s="119"/>
      <c r="M145" s="119"/>
      <c r="N145" s="85" t="s">
        <v>214</v>
      </c>
      <c r="O145" s="9">
        <v>0</v>
      </c>
    </row>
    <row r="146" spans="1:15" outlineLevel="1">
      <c r="A146" s="83"/>
      <c r="B146" s="83"/>
      <c r="C146" s="83"/>
      <c r="D146" s="83"/>
      <c r="E146" s="120"/>
      <c r="F146" s="119" t="s">
        <v>71</v>
      </c>
      <c r="G146" s="119"/>
      <c r="H146" s="119"/>
      <c r="I146" s="119"/>
      <c r="J146" s="119"/>
      <c r="K146" s="119"/>
      <c r="L146" s="119"/>
      <c r="M146" s="119"/>
      <c r="N146" s="85" t="s">
        <v>215</v>
      </c>
      <c r="O146" s="9">
        <v>0</v>
      </c>
    </row>
    <row r="147" spans="1:15" outlineLevel="1">
      <c r="A147" s="83"/>
      <c r="B147" s="83"/>
      <c r="C147" s="83"/>
      <c r="D147" s="83"/>
      <c r="E147" s="120" t="s">
        <v>216</v>
      </c>
      <c r="F147" s="120"/>
      <c r="G147" s="120"/>
      <c r="H147" s="120"/>
      <c r="I147" s="120"/>
      <c r="J147" s="120"/>
      <c r="K147" s="120"/>
      <c r="L147" s="120"/>
      <c r="M147" s="120"/>
      <c r="N147" s="85" t="s">
        <v>217</v>
      </c>
      <c r="O147" s="9">
        <v>0</v>
      </c>
    </row>
    <row r="148" spans="1:15" outlineLevel="1">
      <c r="A148" s="83"/>
      <c r="B148" s="83"/>
      <c r="C148" s="83"/>
      <c r="D148" s="83"/>
      <c r="E148" s="120" t="s">
        <v>218</v>
      </c>
      <c r="F148" s="120"/>
      <c r="G148" s="120"/>
      <c r="H148" s="120"/>
      <c r="I148" s="120"/>
      <c r="J148" s="120"/>
      <c r="K148" s="120"/>
      <c r="L148" s="120"/>
      <c r="M148" s="120"/>
      <c r="N148" s="85" t="s">
        <v>219</v>
      </c>
      <c r="O148" s="9">
        <v>0</v>
      </c>
    </row>
    <row r="149" spans="1:15">
      <c r="A149" s="83"/>
      <c r="B149" s="83"/>
      <c r="C149" s="83"/>
      <c r="D149" s="122" t="s">
        <v>114</v>
      </c>
      <c r="E149" s="122"/>
      <c r="F149" s="122"/>
      <c r="G149" s="122"/>
      <c r="H149" s="122"/>
      <c r="I149" s="122"/>
      <c r="J149" s="122"/>
      <c r="K149" s="122"/>
      <c r="L149" s="122"/>
      <c r="M149" s="122"/>
      <c r="N149" s="122"/>
      <c r="O149" s="122"/>
    </row>
    <row r="150" spans="1:15" outlineLevel="1">
      <c r="A150" s="83"/>
      <c r="B150" s="83"/>
      <c r="C150" s="83"/>
      <c r="D150" s="83"/>
      <c r="E150" s="121" t="s">
        <v>115</v>
      </c>
      <c r="F150" s="121"/>
      <c r="G150" s="121"/>
      <c r="H150" s="121"/>
      <c r="I150" s="121"/>
      <c r="J150" s="121"/>
      <c r="K150" s="121"/>
      <c r="L150" s="121"/>
      <c r="M150" s="121"/>
      <c r="N150" s="121"/>
      <c r="O150" s="121"/>
    </row>
    <row r="151" spans="1:15" outlineLevel="1">
      <c r="A151" s="83"/>
      <c r="B151" s="83"/>
      <c r="C151" s="83"/>
      <c r="D151" s="83"/>
      <c r="E151" s="120"/>
      <c r="F151" s="119" t="s">
        <v>116</v>
      </c>
      <c r="G151" s="119"/>
      <c r="H151" s="119"/>
      <c r="I151" s="119"/>
      <c r="J151" s="119"/>
      <c r="K151" s="119"/>
      <c r="L151" s="119"/>
      <c r="M151" s="119"/>
      <c r="N151" s="85" t="s">
        <v>220</v>
      </c>
      <c r="O151" s="9">
        <v>0</v>
      </c>
    </row>
    <row r="152" spans="1:15" outlineLevel="1">
      <c r="A152" s="83"/>
      <c r="B152" s="83"/>
      <c r="C152" s="83"/>
      <c r="D152" s="83"/>
      <c r="E152" s="120"/>
      <c r="F152" s="119" t="s">
        <v>221</v>
      </c>
      <c r="G152" s="119"/>
      <c r="H152" s="119"/>
      <c r="I152" s="119"/>
      <c r="J152" s="119"/>
      <c r="K152" s="119"/>
      <c r="L152" s="119"/>
      <c r="M152" s="119"/>
      <c r="N152" s="85" t="s">
        <v>222</v>
      </c>
      <c r="O152" s="9">
        <v>0</v>
      </c>
    </row>
    <row r="153" spans="1:15" outlineLevel="1">
      <c r="A153" s="83"/>
      <c r="B153" s="83"/>
      <c r="C153" s="83"/>
      <c r="D153" s="83"/>
      <c r="E153" s="120"/>
      <c r="F153" s="119" t="s">
        <v>118</v>
      </c>
      <c r="G153" s="119"/>
      <c r="H153" s="119"/>
      <c r="I153" s="119"/>
      <c r="J153" s="119"/>
      <c r="K153" s="119"/>
      <c r="L153" s="119"/>
      <c r="M153" s="119"/>
      <c r="N153" s="85" t="s">
        <v>223</v>
      </c>
      <c r="O153" s="9">
        <v>0</v>
      </c>
    </row>
    <row r="154" spans="1:15" outlineLevel="1">
      <c r="A154" s="83"/>
      <c r="B154" s="83"/>
      <c r="C154" s="83"/>
      <c r="D154" s="83"/>
      <c r="E154" s="120"/>
      <c r="F154" s="119" t="s">
        <v>120</v>
      </c>
      <c r="G154" s="119"/>
      <c r="H154" s="119"/>
      <c r="I154" s="119"/>
      <c r="J154" s="119"/>
      <c r="K154" s="119"/>
      <c r="L154" s="119"/>
      <c r="M154" s="119"/>
      <c r="N154" s="85" t="s">
        <v>224</v>
      </c>
      <c r="O154" s="9">
        <v>0</v>
      </c>
    </row>
    <row r="155" spans="1:15" outlineLevel="1">
      <c r="A155" s="83"/>
      <c r="B155" s="83"/>
      <c r="C155" s="83"/>
      <c r="D155" s="83"/>
      <c r="E155" s="121" t="s">
        <v>122</v>
      </c>
      <c r="F155" s="121"/>
      <c r="G155" s="121"/>
      <c r="H155" s="121"/>
      <c r="I155" s="121"/>
      <c r="J155" s="121"/>
      <c r="K155" s="121"/>
      <c r="L155" s="121"/>
      <c r="M155" s="121"/>
      <c r="N155" s="121"/>
      <c r="O155" s="121"/>
    </row>
    <row r="156" spans="1:15" outlineLevel="1">
      <c r="A156" s="83"/>
      <c r="B156" s="83"/>
      <c r="C156" s="83"/>
      <c r="D156" s="83"/>
      <c r="E156" s="120"/>
      <c r="F156" s="119" t="s">
        <v>116</v>
      </c>
      <c r="G156" s="119"/>
      <c r="H156" s="119"/>
      <c r="I156" s="119"/>
      <c r="J156" s="119"/>
      <c r="K156" s="119"/>
      <c r="L156" s="119"/>
      <c r="M156" s="119"/>
      <c r="N156" s="85" t="s">
        <v>225</v>
      </c>
      <c r="O156" s="9">
        <v>0</v>
      </c>
    </row>
    <row r="157" spans="1:15" outlineLevel="1">
      <c r="A157" s="83"/>
      <c r="B157" s="83"/>
      <c r="C157" s="83"/>
      <c r="D157" s="83"/>
      <c r="E157" s="120"/>
      <c r="F157" s="119" t="s">
        <v>221</v>
      </c>
      <c r="G157" s="119"/>
      <c r="H157" s="119"/>
      <c r="I157" s="119"/>
      <c r="J157" s="119"/>
      <c r="K157" s="119"/>
      <c r="L157" s="119"/>
      <c r="M157" s="119"/>
      <c r="N157" s="85" t="s">
        <v>226</v>
      </c>
      <c r="O157" s="9">
        <v>0</v>
      </c>
    </row>
    <row r="158" spans="1:15" outlineLevel="1">
      <c r="A158" s="83"/>
      <c r="B158" s="83"/>
      <c r="C158" s="83"/>
      <c r="D158" s="83"/>
      <c r="E158" s="120"/>
      <c r="F158" s="119" t="s">
        <v>118</v>
      </c>
      <c r="G158" s="119"/>
      <c r="H158" s="119"/>
      <c r="I158" s="119"/>
      <c r="J158" s="119"/>
      <c r="K158" s="119"/>
      <c r="L158" s="119"/>
      <c r="M158" s="119"/>
      <c r="N158" s="85" t="s">
        <v>227</v>
      </c>
      <c r="O158" s="9">
        <v>0</v>
      </c>
    </row>
    <row r="159" spans="1:15" outlineLevel="1">
      <c r="A159" s="83"/>
      <c r="B159" s="83"/>
      <c r="C159" s="83"/>
      <c r="D159" s="83"/>
      <c r="E159" s="120"/>
      <c r="F159" s="119" t="s">
        <v>120</v>
      </c>
      <c r="G159" s="119"/>
      <c r="H159" s="119"/>
      <c r="I159" s="119"/>
      <c r="J159" s="119"/>
      <c r="K159" s="119"/>
      <c r="L159" s="119"/>
      <c r="M159" s="119"/>
      <c r="N159" s="85" t="s">
        <v>228</v>
      </c>
      <c r="O159" s="9">
        <v>0</v>
      </c>
    </row>
    <row r="160" spans="1:15">
      <c r="A160" s="83"/>
      <c r="B160" s="83"/>
      <c r="C160" s="83"/>
      <c r="D160" s="122" t="s">
        <v>229</v>
      </c>
      <c r="E160" s="122"/>
      <c r="F160" s="122"/>
      <c r="G160" s="122"/>
      <c r="H160" s="122"/>
      <c r="I160" s="122"/>
      <c r="J160" s="122"/>
      <c r="K160" s="122"/>
      <c r="L160" s="122"/>
      <c r="M160" s="122"/>
      <c r="N160" s="122"/>
      <c r="O160" s="122"/>
    </row>
    <row r="161" spans="1:15" outlineLevel="1">
      <c r="A161" s="83"/>
      <c r="B161" s="83"/>
      <c r="C161" s="83"/>
      <c r="D161" s="120"/>
      <c r="E161" s="119" t="s">
        <v>230</v>
      </c>
      <c r="F161" s="119"/>
      <c r="G161" s="119"/>
      <c r="H161" s="119"/>
      <c r="I161" s="119"/>
      <c r="J161" s="119"/>
      <c r="K161" s="119"/>
      <c r="L161" s="119"/>
      <c r="M161" s="119"/>
      <c r="N161" s="85" t="s">
        <v>231</v>
      </c>
      <c r="O161" s="9">
        <v>0</v>
      </c>
    </row>
    <row r="162" spans="1:15" outlineLevel="1">
      <c r="A162" s="83"/>
      <c r="B162" s="83"/>
      <c r="C162" s="83"/>
      <c r="D162" s="120"/>
      <c r="E162" s="119" t="s">
        <v>232</v>
      </c>
      <c r="F162" s="119"/>
      <c r="G162" s="119"/>
      <c r="H162" s="119"/>
      <c r="I162" s="119"/>
      <c r="J162" s="119"/>
      <c r="K162" s="119"/>
      <c r="L162" s="119"/>
      <c r="M162" s="119"/>
      <c r="N162" s="85" t="s">
        <v>233</v>
      </c>
      <c r="O162" s="9">
        <v>0</v>
      </c>
    </row>
    <row r="163" spans="1:15" outlineLevel="1">
      <c r="A163" s="83"/>
      <c r="B163" s="83"/>
      <c r="C163" s="83"/>
      <c r="D163" s="120"/>
      <c r="E163" s="119" t="s">
        <v>234</v>
      </c>
      <c r="F163" s="119"/>
      <c r="G163" s="119"/>
      <c r="H163" s="119"/>
      <c r="I163" s="119"/>
      <c r="J163" s="119"/>
      <c r="K163" s="119"/>
      <c r="L163" s="119"/>
      <c r="M163" s="119"/>
      <c r="N163" s="85" t="s">
        <v>235</v>
      </c>
      <c r="O163" s="9">
        <v>0</v>
      </c>
    </row>
    <row r="164" spans="1:15" outlineLevel="1">
      <c r="A164" s="83"/>
      <c r="B164" s="83"/>
      <c r="C164" s="83"/>
      <c r="D164" s="120"/>
      <c r="E164" s="119" t="s">
        <v>236</v>
      </c>
      <c r="F164" s="119"/>
      <c r="G164" s="119"/>
      <c r="H164" s="119"/>
      <c r="I164" s="119"/>
      <c r="J164" s="119"/>
      <c r="K164" s="119"/>
      <c r="L164" s="119"/>
      <c r="M164" s="119"/>
      <c r="N164" s="85" t="s">
        <v>237</v>
      </c>
      <c r="O164" s="9">
        <v>0</v>
      </c>
    </row>
    <row r="165" spans="1:15">
      <c r="A165" s="83"/>
      <c r="B165" s="83"/>
      <c r="C165" s="83"/>
      <c r="D165" s="122" t="s">
        <v>238</v>
      </c>
      <c r="E165" s="122"/>
      <c r="F165" s="122"/>
      <c r="G165" s="122"/>
      <c r="H165" s="122"/>
      <c r="I165" s="122"/>
      <c r="J165" s="122"/>
      <c r="K165" s="122"/>
      <c r="L165" s="122"/>
      <c r="M165" s="122"/>
      <c r="N165" s="122"/>
      <c r="O165" s="122"/>
    </row>
    <row r="166" spans="1:15" outlineLevel="1">
      <c r="A166" s="83"/>
      <c r="B166" s="83"/>
      <c r="C166" s="83"/>
      <c r="D166" s="83"/>
      <c r="E166" s="121" t="s">
        <v>239</v>
      </c>
      <c r="F166" s="121"/>
      <c r="G166" s="121"/>
      <c r="H166" s="121"/>
      <c r="I166" s="121"/>
      <c r="J166" s="121"/>
      <c r="K166" s="121"/>
      <c r="L166" s="121"/>
      <c r="M166" s="121"/>
      <c r="N166" s="121"/>
      <c r="O166" s="121"/>
    </row>
    <row r="167" spans="1:15" outlineLevel="1">
      <c r="A167" s="83"/>
      <c r="B167" s="83"/>
      <c r="C167" s="83"/>
      <c r="D167" s="83"/>
      <c r="E167" s="120"/>
      <c r="F167" s="119" t="s">
        <v>110</v>
      </c>
      <c r="G167" s="119"/>
      <c r="H167" s="119"/>
      <c r="I167" s="119"/>
      <c r="J167" s="119"/>
      <c r="K167" s="119"/>
      <c r="L167" s="119"/>
      <c r="M167" s="119"/>
      <c r="N167" s="85" t="s">
        <v>240</v>
      </c>
      <c r="O167" s="9">
        <v>0</v>
      </c>
    </row>
    <row r="168" spans="1:15" outlineLevel="1">
      <c r="A168" s="83"/>
      <c r="B168" s="83"/>
      <c r="C168" s="83"/>
      <c r="D168" s="83"/>
      <c r="E168" s="120"/>
      <c r="F168" s="119" t="s">
        <v>241</v>
      </c>
      <c r="G168" s="119"/>
      <c r="H168" s="119"/>
      <c r="I168" s="119"/>
      <c r="J168" s="119"/>
      <c r="K168" s="119"/>
      <c r="L168" s="119"/>
      <c r="M168" s="119"/>
      <c r="N168" s="85" t="s">
        <v>242</v>
      </c>
      <c r="O168" s="9">
        <v>0</v>
      </c>
    </row>
    <row r="169" spans="1:15" outlineLevel="1">
      <c r="A169" s="83"/>
      <c r="B169" s="83"/>
      <c r="C169" s="83"/>
      <c r="D169" s="83"/>
      <c r="E169" s="121" t="s">
        <v>243</v>
      </c>
      <c r="F169" s="121"/>
      <c r="G169" s="121"/>
      <c r="H169" s="121"/>
      <c r="I169" s="121"/>
      <c r="J169" s="121"/>
      <c r="K169" s="121"/>
      <c r="L169" s="121"/>
      <c r="M169" s="121"/>
      <c r="N169" s="121"/>
      <c r="O169" s="121"/>
    </row>
    <row r="170" spans="1:15" outlineLevel="1">
      <c r="A170" s="83"/>
      <c r="B170" s="83"/>
      <c r="C170" s="83"/>
      <c r="D170" s="83"/>
      <c r="E170" s="120"/>
      <c r="F170" s="119" t="s">
        <v>110</v>
      </c>
      <c r="G170" s="119"/>
      <c r="H170" s="119"/>
      <c r="I170" s="119"/>
      <c r="J170" s="119"/>
      <c r="K170" s="119"/>
      <c r="L170" s="119"/>
      <c r="M170" s="119"/>
      <c r="N170" s="85" t="s">
        <v>244</v>
      </c>
      <c r="O170" s="9">
        <v>0</v>
      </c>
    </row>
    <row r="171" spans="1:15" outlineLevel="1">
      <c r="A171" s="83"/>
      <c r="B171" s="83"/>
      <c r="C171" s="83"/>
      <c r="D171" s="83"/>
      <c r="E171" s="120"/>
      <c r="F171" s="119" t="s">
        <v>241</v>
      </c>
      <c r="G171" s="119"/>
      <c r="H171" s="119"/>
      <c r="I171" s="119"/>
      <c r="J171" s="119"/>
      <c r="K171" s="119"/>
      <c r="L171" s="119"/>
      <c r="M171" s="119"/>
      <c r="N171" s="85" t="s">
        <v>245</v>
      </c>
      <c r="O171" s="9">
        <v>0</v>
      </c>
    </row>
    <row r="172" spans="1:15" outlineLevel="1">
      <c r="A172" s="83"/>
      <c r="B172" s="83"/>
      <c r="C172" s="83"/>
      <c r="D172" s="83"/>
      <c r="E172" s="121" t="s">
        <v>246</v>
      </c>
      <c r="F172" s="121"/>
      <c r="G172" s="121"/>
      <c r="H172" s="121"/>
      <c r="I172" s="121"/>
      <c r="J172" s="121"/>
      <c r="K172" s="121"/>
      <c r="L172" s="121"/>
      <c r="M172" s="121"/>
      <c r="N172" s="121"/>
      <c r="O172" s="121"/>
    </row>
    <row r="173" spans="1:15" outlineLevel="1">
      <c r="A173" s="83"/>
      <c r="B173" s="83"/>
      <c r="C173" s="83"/>
      <c r="D173" s="83"/>
      <c r="E173" s="120"/>
      <c r="F173" s="119" t="s">
        <v>110</v>
      </c>
      <c r="G173" s="119"/>
      <c r="H173" s="119"/>
      <c r="I173" s="119"/>
      <c r="J173" s="119"/>
      <c r="K173" s="119"/>
      <c r="L173" s="119"/>
      <c r="M173" s="119"/>
      <c r="N173" s="85" t="s">
        <v>247</v>
      </c>
      <c r="O173" s="9">
        <v>0</v>
      </c>
    </row>
    <row r="174" spans="1:15" outlineLevel="1">
      <c r="A174" s="83"/>
      <c r="B174" s="83"/>
      <c r="C174" s="83"/>
      <c r="D174" s="83"/>
      <c r="E174" s="120"/>
      <c r="F174" s="119" t="s">
        <v>241</v>
      </c>
      <c r="G174" s="119"/>
      <c r="H174" s="119"/>
      <c r="I174" s="119"/>
      <c r="J174" s="119"/>
      <c r="K174" s="119"/>
      <c r="L174" s="119"/>
      <c r="M174" s="119"/>
      <c r="N174" s="85" t="s">
        <v>248</v>
      </c>
      <c r="O174" s="9">
        <v>0</v>
      </c>
    </row>
    <row r="175" spans="1:15" outlineLevel="1">
      <c r="A175" s="83"/>
      <c r="B175" s="83"/>
      <c r="C175" s="83"/>
      <c r="D175" s="83"/>
      <c r="E175" s="120" t="s">
        <v>249</v>
      </c>
      <c r="F175" s="120"/>
      <c r="G175" s="120"/>
      <c r="H175" s="120"/>
      <c r="I175" s="120"/>
      <c r="J175" s="120"/>
      <c r="K175" s="120"/>
      <c r="L175" s="120"/>
      <c r="M175" s="120"/>
      <c r="N175" s="85" t="s">
        <v>250</v>
      </c>
      <c r="O175" s="9">
        <v>0</v>
      </c>
    </row>
    <row r="176" spans="1:15" outlineLevel="1">
      <c r="A176" s="83"/>
      <c r="B176" s="83"/>
      <c r="C176" s="83"/>
      <c r="D176" s="83"/>
      <c r="E176" s="120" t="s">
        <v>251</v>
      </c>
      <c r="F176" s="120"/>
      <c r="G176" s="120"/>
      <c r="H176" s="120"/>
      <c r="I176" s="120"/>
      <c r="J176" s="120"/>
      <c r="K176" s="120"/>
      <c r="L176" s="120"/>
      <c r="M176" s="120"/>
      <c r="N176" s="85" t="s">
        <v>252</v>
      </c>
      <c r="O176" s="9">
        <v>0</v>
      </c>
    </row>
    <row r="177" spans="1:15">
      <c r="A177" s="83"/>
      <c r="B177" s="83"/>
      <c r="C177" s="83"/>
      <c r="D177" s="122" t="s">
        <v>253</v>
      </c>
      <c r="E177" s="122"/>
      <c r="F177" s="122"/>
      <c r="G177" s="122"/>
      <c r="H177" s="122"/>
      <c r="I177" s="122"/>
      <c r="J177" s="122"/>
      <c r="K177" s="122"/>
      <c r="L177" s="122"/>
      <c r="M177" s="122"/>
      <c r="N177" s="122"/>
      <c r="O177" s="122"/>
    </row>
    <row r="178" spans="1:15" outlineLevel="1">
      <c r="A178" s="83"/>
      <c r="B178" s="83"/>
      <c r="C178" s="83"/>
      <c r="D178" s="83"/>
      <c r="E178" s="122" t="s">
        <v>254</v>
      </c>
      <c r="F178" s="122"/>
      <c r="G178" s="122"/>
      <c r="H178" s="122"/>
      <c r="I178" s="122"/>
      <c r="J178" s="122"/>
      <c r="K178" s="122"/>
      <c r="L178" s="122"/>
      <c r="M178" s="122"/>
      <c r="N178" s="122"/>
      <c r="O178" s="122"/>
    </row>
    <row r="179" spans="1:15" outlineLevel="1">
      <c r="A179" s="83"/>
      <c r="B179" s="83"/>
      <c r="C179" s="83"/>
      <c r="D179" s="83"/>
      <c r="E179" s="120"/>
      <c r="F179" s="121" t="s">
        <v>36</v>
      </c>
      <c r="G179" s="121"/>
      <c r="H179" s="121"/>
      <c r="I179" s="121"/>
      <c r="J179" s="121"/>
      <c r="K179" s="121"/>
      <c r="L179" s="121"/>
      <c r="M179" s="121"/>
      <c r="N179" s="121"/>
      <c r="O179" s="121"/>
    </row>
    <row r="180" spans="1:15" outlineLevel="1">
      <c r="A180" s="83"/>
      <c r="B180" s="83"/>
      <c r="C180" s="83"/>
      <c r="D180" s="83"/>
      <c r="E180" s="120"/>
      <c r="F180" s="120"/>
      <c r="G180" s="119" t="s">
        <v>38</v>
      </c>
      <c r="H180" s="119"/>
      <c r="I180" s="119"/>
      <c r="J180" s="119"/>
      <c r="K180" s="119"/>
      <c r="L180" s="119"/>
      <c r="M180" s="119"/>
      <c r="N180" s="85" t="s">
        <v>255</v>
      </c>
      <c r="O180" s="9">
        <v>0</v>
      </c>
    </row>
    <row r="181" spans="1:15" outlineLevel="1">
      <c r="A181" s="83"/>
      <c r="B181" s="83"/>
      <c r="C181" s="83"/>
      <c r="D181" s="83"/>
      <c r="E181" s="120"/>
      <c r="F181" s="120"/>
      <c r="G181" s="119" t="s">
        <v>40</v>
      </c>
      <c r="H181" s="119"/>
      <c r="I181" s="119"/>
      <c r="J181" s="119"/>
      <c r="K181" s="119"/>
      <c r="L181" s="119"/>
      <c r="M181" s="119"/>
      <c r="N181" s="85" t="s">
        <v>256</v>
      </c>
      <c r="O181" s="9">
        <v>0</v>
      </c>
    </row>
    <row r="182" spans="1:15" outlineLevel="1">
      <c r="A182" s="83"/>
      <c r="B182" s="83"/>
      <c r="C182" s="83"/>
      <c r="D182" s="83"/>
      <c r="E182" s="120"/>
      <c r="F182" s="120"/>
      <c r="G182" s="119" t="s">
        <v>42</v>
      </c>
      <c r="H182" s="119"/>
      <c r="I182" s="119"/>
      <c r="J182" s="119"/>
      <c r="K182" s="119"/>
      <c r="L182" s="119"/>
      <c r="M182" s="119"/>
      <c r="N182" s="85" t="s">
        <v>257</v>
      </c>
      <c r="O182" s="9">
        <v>0</v>
      </c>
    </row>
    <row r="183" spans="1:15" outlineLevel="1">
      <c r="A183" s="83"/>
      <c r="B183" s="83"/>
      <c r="C183" s="83"/>
      <c r="D183" s="83"/>
      <c r="E183" s="120"/>
      <c r="F183" s="121" t="s">
        <v>44</v>
      </c>
      <c r="G183" s="121"/>
      <c r="H183" s="121"/>
      <c r="I183" s="121"/>
      <c r="J183" s="121"/>
      <c r="K183" s="121"/>
      <c r="L183" s="121"/>
      <c r="M183" s="121"/>
      <c r="N183" s="121"/>
      <c r="O183" s="121"/>
    </row>
    <row r="184" spans="1:15" outlineLevel="1">
      <c r="A184" s="83"/>
      <c r="B184" s="83"/>
      <c r="C184" s="83"/>
      <c r="D184" s="83"/>
      <c r="E184" s="120"/>
      <c r="F184" s="120"/>
      <c r="G184" s="119" t="s">
        <v>38</v>
      </c>
      <c r="H184" s="119"/>
      <c r="I184" s="119"/>
      <c r="J184" s="119"/>
      <c r="K184" s="119"/>
      <c r="L184" s="119"/>
      <c r="M184" s="119"/>
      <c r="N184" s="85" t="s">
        <v>258</v>
      </c>
      <c r="O184" s="9">
        <v>0</v>
      </c>
    </row>
    <row r="185" spans="1:15" outlineLevel="1">
      <c r="A185" s="83"/>
      <c r="B185" s="83"/>
      <c r="C185" s="83"/>
      <c r="D185" s="83"/>
      <c r="E185" s="120"/>
      <c r="F185" s="120"/>
      <c r="G185" s="119" t="s">
        <v>40</v>
      </c>
      <c r="H185" s="119"/>
      <c r="I185" s="119"/>
      <c r="J185" s="119"/>
      <c r="K185" s="119"/>
      <c r="L185" s="119"/>
      <c r="M185" s="119"/>
      <c r="N185" s="85" t="s">
        <v>259</v>
      </c>
      <c r="O185" s="9">
        <v>0</v>
      </c>
    </row>
    <row r="186" spans="1:15" outlineLevel="1">
      <c r="A186" s="83"/>
      <c r="B186" s="83"/>
      <c r="C186" s="83"/>
      <c r="D186" s="83"/>
      <c r="E186" s="120"/>
      <c r="F186" s="120"/>
      <c r="G186" s="119" t="s">
        <v>42</v>
      </c>
      <c r="H186" s="119"/>
      <c r="I186" s="119"/>
      <c r="J186" s="119"/>
      <c r="K186" s="119"/>
      <c r="L186" s="119"/>
      <c r="M186" s="119"/>
      <c r="N186" s="85" t="s">
        <v>260</v>
      </c>
      <c r="O186" s="9">
        <v>0</v>
      </c>
    </row>
    <row r="187" spans="1:15" outlineLevel="1">
      <c r="A187" s="83"/>
      <c r="B187" s="83"/>
      <c r="C187" s="83"/>
      <c r="D187" s="83"/>
      <c r="E187" s="122" t="s">
        <v>261</v>
      </c>
      <c r="F187" s="122"/>
      <c r="G187" s="122"/>
      <c r="H187" s="122"/>
      <c r="I187" s="122"/>
      <c r="J187" s="122"/>
      <c r="K187" s="122"/>
      <c r="L187" s="122"/>
      <c r="M187" s="122"/>
      <c r="N187" s="122"/>
      <c r="O187" s="122"/>
    </row>
    <row r="188" spans="1:15" outlineLevel="1">
      <c r="A188" s="83"/>
      <c r="B188" s="83"/>
      <c r="C188" s="83"/>
      <c r="D188" s="83"/>
      <c r="E188" s="120"/>
      <c r="F188" s="121" t="s">
        <v>262</v>
      </c>
      <c r="G188" s="121"/>
      <c r="H188" s="121"/>
      <c r="I188" s="121"/>
      <c r="J188" s="121"/>
      <c r="K188" s="121"/>
      <c r="L188" s="121"/>
      <c r="M188" s="121"/>
      <c r="N188" s="121"/>
      <c r="O188" s="121"/>
    </row>
    <row r="189" spans="1:15" outlineLevel="1">
      <c r="A189" s="83"/>
      <c r="B189" s="83"/>
      <c r="C189" s="83"/>
      <c r="D189" s="83"/>
      <c r="E189" s="120"/>
      <c r="F189" s="120"/>
      <c r="G189" s="119" t="s">
        <v>38</v>
      </c>
      <c r="H189" s="119"/>
      <c r="I189" s="119"/>
      <c r="J189" s="119"/>
      <c r="K189" s="119"/>
      <c r="L189" s="119"/>
      <c r="M189" s="119"/>
      <c r="N189" s="85" t="s">
        <v>263</v>
      </c>
      <c r="O189" s="9">
        <v>0</v>
      </c>
    </row>
    <row r="190" spans="1:15" outlineLevel="1">
      <c r="A190" s="83"/>
      <c r="B190" s="83"/>
      <c r="C190" s="83"/>
      <c r="D190" s="83"/>
      <c r="E190" s="120"/>
      <c r="F190" s="120"/>
      <c r="G190" s="119" t="s">
        <v>40</v>
      </c>
      <c r="H190" s="119"/>
      <c r="I190" s="119"/>
      <c r="J190" s="119"/>
      <c r="K190" s="119"/>
      <c r="L190" s="119"/>
      <c r="M190" s="119"/>
      <c r="N190" s="85" t="s">
        <v>264</v>
      </c>
      <c r="O190" s="9">
        <v>0</v>
      </c>
    </row>
    <row r="191" spans="1:15" outlineLevel="1">
      <c r="A191" s="83"/>
      <c r="B191" s="83"/>
      <c r="C191" s="83"/>
      <c r="D191" s="83"/>
      <c r="E191" s="120"/>
      <c r="F191" s="120"/>
      <c r="G191" s="119" t="s">
        <v>265</v>
      </c>
      <c r="H191" s="119"/>
      <c r="I191" s="119"/>
      <c r="J191" s="119"/>
      <c r="K191" s="119"/>
      <c r="L191" s="119"/>
      <c r="M191" s="119"/>
      <c r="N191" s="85" t="s">
        <v>266</v>
      </c>
      <c r="O191" s="9">
        <v>0</v>
      </c>
    </row>
    <row r="192" spans="1:15" outlineLevel="1">
      <c r="A192" s="83"/>
      <c r="B192" s="83"/>
      <c r="C192" s="83"/>
      <c r="D192" s="83"/>
      <c r="E192" s="120"/>
      <c r="F192" s="121" t="s">
        <v>57</v>
      </c>
      <c r="G192" s="121"/>
      <c r="H192" s="121"/>
      <c r="I192" s="121"/>
      <c r="J192" s="121"/>
      <c r="K192" s="121"/>
      <c r="L192" s="121"/>
      <c r="M192" s="121"/>
      <c r="N192" s="121"/>
      <c r="O192" s="121"/>
    </row>
    <row r="193" spans="1:15" outlineLevel="1">
      <c r="A193" s="83"/>
      <c r="B193" s="83"/>
      <c r="C193" s="83"/>
      <c r="D193" s="83"/>
      <c r="E193" s="120"/>
      <c r="F193" s="120"/>
      <c r="G193" s="119" t="s">
        <v>38</v>
      </c>
      <c r="H193" s="119"/>
      <c r="I193" s="119"/>
      <c r="J193" s="119"/>
      <c r="K193" s="119"/>
      <c r="L193" s="119"/>
      <c r="M193" s="119"/>
      <c r="N193" s="85" t="s">
        <v>267</v>
      </c>
      <c r="O193" s="9">
        <v>0</v>
      </c>
    </row>
    <row r="194" spans="1:15" outlineLevel="1">
      <c r="A194" s="83"/>
      <c r="B194" s="83"/>
      <c r="C194" s="83"/>
      <c r="D194" s="83"/>
      <c r="E194" s="120"/>
      <c r="F194" s="120"/>
      <c r="G194" s="119" t="s">
        <v>40</v>
      </c>
      <c r="H194" s="119"/>
      <c r="I194" s="119"/>
      <c r="J194" s="119"/>
      <c r="K194" s="119"/>
      <c r="L194" s="119"/>
      <c r="M194" s="119"/>
      <c r="N194" s="85" t="s">
        <v>268</v>
      </c>
      <c r="O194" s="9">
        <v>0</v>
      </c>
    </row>
    <row r="195" spans="1:15" outlineLevel="1">
      <c r="A195" s="83"/>
      <c r="B195" s="83"/>
      <c r="C195" s="83"/>
      <c r="D195" s="83"/>
      <c r="E195" s="120"/>
      <c r="F195" s="120"/>
      <c r="G195" s="119" t="s">
        <v>265</v>
      </c>
      <c r="H195" s="119"/>
      <c r="I195" s="119"/>
      <c r="J195" s="119"/>
      <c r="K195" s="119"/>
      <c r="L195" s="119"/>
      <c r="M195" s="119"/>
      <c r="N195" s="85" t="s">
        <v>269</v>
      </c>
      <c r="O195" s="9">
        <v>0</v>
      </c>
    </row>
    <row r="196" spans="1:15" outlineLevel="1">
      <c r="A196" s="83"/>
      <c r="B196" s="83"/>
      <c r="C196" s="83"/>
      <c r="D196" s="83"/>
      <c r="E196" s="120"/>
      <c r="F196" s="121" t="s">
        <v>62</v>
      </c>
      <c r="G196" s="121"/>
      <c r="H196" s="121"/>
      <c r="I196" s="121"/>
      <c r="J196" s="121"/>
      <c r="K196" s="121"/>
      <c r="L196" s="121"/>
      <c r="M196" s="121"/>
      <c r="N196" s="121"/>
      <c r="O196" s="121"/>
    </row>
    <row r="197" spans="1:15" outlineLevel="1">
      <c r="A197" s="83"/>
      <c r="B197" s="83"/>
      <c r="C197" s="83"/>
      <c r="D197" s="83"/>
      <c r="E197" s="120"/>
      <c r="F197" s="120"/>
      <c r="G197" s="119" t="s">
        <v>38</v>
      </c>
      <c r="H197" s="119"/>
      <c r="I197" s="119"/>
      <c r="J197" s="119"/>
      <c r="K197" s="119"/>
      <c r="L197" s="119"/>
      <c r="M197" s="119"/>
      <c r="N197" s="85" t="s">
        <v>270</v>
      </c>
      <c r="O197" s="9">
        <v>0</v>
      </c>
    </row>
    <row r="198" spans="1:15" outlineLevel="1">
      <c r="A198" s="83"/>
      <c r="B198" s="83"/>
      <c r="C198" s="83"/>
      <c r="D198" s="83"/>
      <c r="E198" s="120"/>
      <c r="F198" s="120"/>
      <c r="G198" s="119" t="s">
        <v>40</v>
      </c>
      <c r="H198" s="119"/>
      <c r="I198" s="119"/>
      <c r="J198" s="119"/>
      <c r="K198" s="119"/>
      <c r="L198" s="119"/>
      <c r="M198" s="119"/>
      <c r="N198" s="85" t="s">
        <v>271</v>
      </c>
      <c r="O198" s="9">
        <v>0</v>
      </c>
    </row>
    <row r="199" spans="1:15" outlineLevel="1">
      <c r="A199" s="83"/>
      <c r="B199" s="83"/>
      <c r="C199" s="83"/>
      <c r="D199" s="83"/>
      <c r="E199" s="120"/>
      <c r="F199" s="120"/>
      <c r="G199" s="119" t="s">
        <v>60</v>
      </c>
      <c r="H199" s="119"/>
      <c r="I199" s="119"/>
      <c r="J199" s="119"/>
      <c r="K199" s="119"/>
      <c r="L199" s="119"/>
      <c r="M199" s="119"/>
      <c r="N199" s="85" t="s">
        <v>272</v>
      </c>
      <c r="O199" s="9">
        <v>0</v>
      </c>
    </row>
    <row r="200" spans="1:15">
      <c r="A200" s="83"/>
      <c r="B200" s="83"/>
      <c r="C200" s="83"/>
      <c r="D200" s="122" t="s">
        <v>273</v>
      </c>
      <c r="E200" s="122"/>
      <c r="F200" s="122"/>
      <c r="G200" s="122"/>
      <c r="H200" s="122"/>
      <c r="I200" s="122"/>
      <c r="J200" s="122"/>
      <c r="K200" s="122"/>
      <c r="L200" s="122"/>
      <c r="M200" s="122"/>
      <c r="N200" s="122"/>
      <c r="O200" s="122"/>
    </row>
    <row r="201" spans="1:15" outlineLevel="1">
      <c r="A201" s="83"/>
      <c r="B201" s="83"/>
      <c r="C201" s="83"/>
      <c r="D201" s="120"/>
      <c r="E201" s="119" t="s">
        <v>67</v>
      </c>
      <c r="F201" s="119"/>
      <c r="G201" s="119"/>
      <c r="H201" s="119"/>
      <c r="I201" s="119"/>
      <c r="J201" s="119"/>
      <c r="K201" s="119"/>
      <c r="L201" s="119"/>
      <c r="M201" s="119"/>
      <c r="N201" s="85" t="s">
        <v>274</v>
      </c>
      <c r="O201" s="9">
        <v>0</v>
      </c>
    </row>
    <row r="202" spans="1:15" outlineLevel="1">
      <c r="A202" s="83"/>
      <c r="B202" s="83"/>
      <c r="C202" s="83"/>
      <c r="D202" s="120"/>
      <c r="E202" s="119" t="s">
        <v>275</v>
      </c>
      <c r="F202" s="119"/>
      <c r="G202" s="119"/>
      <c r="H202" s="119"/>
      <c r="I202" s="119"/>
      <c r="J202" s="119"/>
      <c r="K202" s="119"/>
      <c r="L202" s="119"/>
      <c r="M202" s="119"/>
      <c r="N202" s="85" t="s">
        <v>276</v>
      </c>
      <c r="O202" s="9">
        <v>0</v>
      </c>
    </row>
    <row r="203" spans="1:15" outlineLevel="1">
      <c r="A203" s="83"/>
      <c r="B203" s="83"/>
      <c r="C203" s="83"/>
      <c r="D203" s="120"/>
      <c r="E203" s="119" t="s">
        <v>71</v>
      </c>
      <c r="F203" s="119"/>
      <c r="G203" s="119"/>
      <c r="H203" s="119"/>
      <c r="I203" s="119"/>
      <c r="J203" s="119"/>
      <c r="K203" s="119"/>
      <c r="L203" s="119"/>
      <c r="M203" s="119"/>
      <c r="N203" s="85" t="s">
        <v>277</v>
      </c>
      <c r="O203" s="9">
        <v>0</v>
      </c>
    </row>
    <row r="204" spans="1:15">
      <c r="A204" s="83"/>
      <c r="B204" s="83"/>
      <c r="C204" s="83"/>
      <c r="D204" s="122" t="s">
        <v>278</v>
      </c>
      <c r="E204" s="122"/>
      <c r="F204" s="122"/>
      <c r="G204" s="122"/>
      <c r="H204" s="122"/>
      <c r="I204" s="122"/>
      <c r="J204" s="122"/>
      <c r="K204" s="122"/>
      <c r="L204" s="122"/>
      <c r="M204" s="122"/>
      <c r="N204" s="122"/>
      <c r="O204" s="122"/>
    </row>
    <row r="205" spans="1:15" outlineLevel="1">
      <c r="A205" s="83"/>
      <c r="B205" s="83"/>
      <c r="C205" s="83"/>
      <c r="D205" s="120"/>
      <c r="E205" s="119" t="s">
        <v>74</v>
      </c>
      <c r="F205" s="119"/>
      <c r="G205" s="119"/>
      <c r="H205" s="119"/>
      <c r="I205" s="119"/>
      <c r="J205" s="119"/>
      <c r="K205" s="119"/>
      <c r="L205" s="119"/>
      <c r="M205" s="119"/>
      <c r="N205" s="85" t="s">
        <v>279</v>
      </c>
      <c r="O205" s="9">
        <v>0</v>
      </c>
    </row>
    <row r="206" spans="1:15" outlineLevel="1">
      <c r="A206" s="83"/>
      <c r="B206" s="83"/>
      <c r="C206" s="83"/>
      <c r="D206" s="120"/>
      <c r="E206" s="119" t="s">
        <v>280</v>
      </c>
      <c r="F206" s="119"/>
      <c r="G206" s="119"/>
      <c r="H206" s="119"/>
      <c r="I206" s="119"/>
      <c r="J206" s="119"/>
      <c r="K206" s="119"/>
      <c r="L206" s="119"/>
      <c r="M206" s="119"/>
      <c r="N206" s="85" t="s">
        <v>281</v>
      </c>
      <c r="O206" s="9">
        <v>0</v>
      </c>
    </row>
    <row r="207" spans="1:15">
      <c r="A207" s="83"/>
      <c r="B207" s="83"/>
      <c r="C207" s="83"/>
      <c r="D207" s="122" t="s">
        <v>282</v>
      </c>
      <c r="E207" s="122"/>
      <c r="F207" s="122"/>
      <c r="G207" s="122"/>
      <c r="H207" s="122"/>
      <c r="I207" s="122"/>
      <c r="J207" s="122"/>
      <c r="K207" s="122"/>
      <c r="L207" s="122"/>
      <c r="M207" s="122"/>
      <c r="N207" s="122"/>
      <c r="O207" s="122"/>
    </row>
    <row r="208" spans="1:15" outlineLevel="1">
      <c r="A208" s="83"/>
      <c r="B208" s="83"/>
      <c r="C208" s="83"/>
      <c r="D208" s="120"/>
      <c r="E208" s="119" t="s">
        <v>283</v>
      </c>
      <c r="F208" s="119"/>
      <c r="G208" s="119"/>
      <c r="H208" s="119"/>
      <c r="I208" s="119"/>
      <c r="J208" s="119"/>
      <c r="K208" s="119"/>
      <c r="L208" s="119"/>
      <c r="M208" s="119"/>
      <c r="N208" s="85" t="s">
        <v>284</v>
      </c>
      <c r="O208" s="9">
        <v>0</v>
      </c>
    </row>
    <row r="209" spans="1:15" outlineLevel="1">
      <c r="A209" s="83"/>
      <c r="B209" s="83"/>
      <c r="C209" s="83"/>
      <c r="D209" s="120"/>
      <c r="E209" s="119" t="s">
        <v>285</v>
      </c>
      <c r="F209" s="119"/>
      <c r="G209" s="119"/>
      <c r="H209" s="119"/>
      <c r="I209" s="119"/>
      <c r="J209" s="119"/>
      <c r="K209" s="119"/>
      <c r="L209" s="119"/>
      <c r="M209" s="119"/>
      <c r="N209" s="85" t="s">
        <v>286</v>
      </c>
      <c r="O209" s="9">
        <v>0</v>
      </c>
    </row>
    <row r="210" spans="1:15" ht="13.2" customHeight="1" outlineLevel="1">
      <c r="A210" s="83"/>
      <c r="B210" s="83"/>
      <c r="C210" s="83"/>
      <c r="D210" s="120"/>
      <c r="E210" s="121" t="s">
        <v>287</v>
      </c>
      <c r="F210" s="121"/>
      <c r="G210" s="121"/>
      <c r="H210" s="121"/>
      <c r="I210" s="121"/>
      <c r="J210" s="121"/>
      <c r="K210" s="121"/>
      <c r="L210" s="121"/>
      <c r="M210" s="121"/>
      <c r="N210" s="121"/>
      <c r="O210" s="121"/>
    </row>
    <row r="211" spans="1:15" outlineLevel="1">
      <c r="A211" s="83"/>
      <c r="B211" s="83"/>
      <c r="C211" s="83"/>
      <c r="D211" s="120"/>
      <c r="E211" s="120"/>
      <c r="F211" s="119" t="s">
        <v>82</v>
      </c>
      <c r="G211" s="119"/>
      <c r="H211" s="119"/>
      <c r="I211" s="119"/>
      <c r="J211" s="119"/>
      <c r="K211" s="119"/>
      <c r="L211" s="119"/>
      <c r="M211" s="119"/>
      <c r="N211" s="85" t="s">
        <v>288</v>
      </c>
      <c r="O211" s="9">
        <v>0</v>
      </c>
    </row>
    <row r="212" spans="1:15" outlineLevel="1">
      <c r="A212" s="83"/>
      <c r="B212" s="83"/>
      <c r="C212" s="83"/>
      <c r="D212" s="120"/>
      <c r="E212" s="120"/>
      <c r="F212" s="119" t="s">
        <v>86</v>
      </c>
      <c r="G212" s="119"/>
      <c r="H212" s="119"/>
      <c r="I212" s="119"/>
      <c r="J212" s="119"/>
      <c r="K212" s="119"/>
      <c r="L212" s="119"/>
      <c r="M212" s="119"/>
      <c r="N212" s="85" t="s">
        <v>289</v>
      </c>
      <c r="O212" s="9">
        <v>0</v>
      </c>
    </row>
    <row r="213" spans="1:15" outlineLevel="1">
      <c r="A213" s="83"/>
      <c r="B213" s="83"/>
      <c r="C213" s="83"/>
      <c r="D213" s="120"/>
      <c r="E213" s="120"/>
      <c r="F213" s="119" t="s">
        <v>88</v>
      </c>
      <c r="G213" s="119"/>
      <c r="H213" s="119"/>
      <c r="I213" s="119"/>
      <c r="J213" s="119"/>
      <c r="K213" s="119"/>
      <c r="L213" s="119"/>
      <c r="M213" s="119"/>
      <c r="N213" s="85" t="s">
        <v>290</v>
      </c>
      <c r="O213" s="9">
        <v>0</v>
      </c>
    </row>
    <row r="214" spans="1:15" outlineLevel="1">
      <c r="A214" s="83"/>
      <c r="B214" s="83"/>
      <c r="C214" s="83"/>
      <c r="D214" s="120" t="s">
        <v>291</v>
      </c>
      <c r="E214" s="120"/>
      <c r="F214" s="120"/>
      <c r="G214" s="120"/>
      <c r="H214" s="120"/>
      <c r="I214" s="120"/>
      <c r="J214" s="120"/>
      <c r="K214" s="120"/>
      <c r="L214" s="120"/>
      <c r="M214" s="120"/>
      <c r="N214" s="85" t="s">
        <v>292</v>
      </c>
      <c r="O214" s="9">
        <v>0</v>
      </c>
    </row>
    <row r="215" spans="1:15">
      <c r="A215" s="120"/>
      <c r="B215" s="120"/>
      <c r="C215" s="123" t="s">
        <v>293</v>
      </c>
      <c r="D215" s="123"/>
      <c r="E215" s="123"/>
      <c r="F215" s="123"/>
      <c r="G215" s="123"/>
      <c r="H215" s="123"/>
      <c r="I215" s="123"/>
      <c r="J215" s="123"/>
      <c r="K215" s="123"/>
      <c r="L215" s="123"/>
      <c r="M215" s="123"/>
      <c r="N215" s="86" t="s">
        <v>294</v>
      </c>
      <c r="O215" s="11">
        <v>0</v>
      </c>
    </row>
    <row r="216" spans="1:15">
      <c r="A216" s="120"/>
      <c r="B216" s="120"/>
      <c r="C216" s="121" t="s">
        <v>295</v>
      </c>
      <c r="D216" s="121"/>
      <c r="E216" s="121"/>
      <c r="F216" s="121"/>
      <c r="G216" s="121"/>
      <c r="H216" s="121"/>
      <c r="I216" s="121"/>
      <c r="J216" s="121"/>
      <c r="K216" s="121"/>
      <c r="L216" s="121"/>
      <c r="M216" s="121"/>
      <c r="N216" s="121"/>
      <c r="O216" s="121"/>
    </row>
    <row r="217" spans="1:15" outlineLevel="1">
      <c r="A217" s="120"/>
      <c r="B217" s="120"/>
      <c r="C217" s="120"/>
      <c r="D217" s="119" t="s">
        <v>296</v>
      </c>
      <c r="E217" s="119"/>
      <c r="F217" s="119"/>
      <c r="G217" s="119"/>
      <c r="H217" s="119"/>
      <c r="I217" s="119"/>
      <c r="J217" s="119"/>
      <c r="K217" s="119"/>
      <c r="L217" s="119"/>
      <c r="M217" s="119"/>
      <c r="N217" s="85" t="s">
        <v>297</v>
      </c>
      <c r="O217" s="88">
        <v>0</v>
      </c>
    </row>
    <row r="218" spans="1:15" outlineLevel="1">
      <c r="A218" s="120"/>
      <c r="B218" s="120"/>
      <c r="C218" s="120"/>
      <c r="D218" s="119" t="s">
        <v>298</v>
      </c>
      <c r="E218" s="119"/>
      <c r="F218" s="119"/>
      <c r="G218" s="119"/>
      <c r="H218" s="119"/>
      <c r="I218" s="119"/>
      <c r="J218" s="119"/>
      <c r="K218" s="119"/>
      <c r="L218" s="119"/>
      <c r="M218" s="119"/>
      <c r="N218" s="85" t="s">
        <v>299</v>
      </c>
      <c r="O218" s="88">
        <v>0</v>
      </c>
    </row>
    <row r="219" spans="1:15" outlineLevel="1">
      <c r="A219" s="120"/>
      <c r="B219" s="120"/>
      <c r="C219" s="120"/>
      <c r="D219" s="119" t="s">
        <v>300</v>
      </c>
      <c r="E219" s="119"/>
      <c r="F219" s="119"/>
      <c r="G219" s="119"/>
      <c r="H219" s="119"/>
      <c r="I219" s="119"/>
      <c r="J219" s="119"/>
      <c r="K219" s="119"/>
      <c r="L219" s="119"/>
      <c r="M219" s="119"/>
      <c r="N219" s="85" t="s">
        <v>301</v>
      </c>
      <c r="O219" s="88">
        <v>0</v>
      </c>
    </row>
    <row r="220" spans="1:15" outlineLevel="1">
      <c r="A220" s="120"/>
      <c r="B220" s="120"/>
      <c r="C220" s="120"/>
      <c r="D220" s="119" t="s">
        <v>302</v>
      </c>
      <c r="E220" s="119"/>
      <c r="F220" s="119"/>
      <c r="G220" s="119"/>
      <c r="H220" s="119"/>
      <c r="I220" s="119"/>
      <c r="J220" s="119"/>
      <c r="K220" s="119"/>
      <c r="L220" s="119"/>
      <c r="M220" s="119"/>
      <c r="N220" s="85" t="s">
        <v>303</v>
      </c>
      <c r="O220" s="88">
        <v>0</v>
      </c>
    </row>
    <row r="221" spans="1:15" outlineLevel="1">
      <c r="A221" s="120"/>
      <c r="B221" s="120"/>
      <c r="C221" s="120"/>
      <c r="D221" s="119" t="s">
        <v>304</v>
      </c>
      <c r="E221" s="119"/>
      <c r="F221" s="119"/>
      <c r="G221" s="119"/>
      <c r="H221" s="119"/>
      <c r="I221" s="119"/>
      <c r="J221" s="119"/>
      <c r="K221" s="119"/>
      <c r="L221" s="119"/>
      <c r="M221" s="119"/>
      <c r="N221" s="85" t="s">
        <v>305</v>
      </c>
      <c r="O221" s="88">
        <v>0</v>
      </c>
    </row>
    <row r="222" spans="1:15" outlineLevel="1">
      <c r="A222" s="120"/>
      <c r="B222" s="120"/>
      <c r="C222" s="120"/>
      <c r="D222" s="119" t="s">
        <v>306</v>
      </c>
      <c r="E222" s="119"/>
      <c r="F222" s="119"/>
      <c r="G222" s="119"/>
      <c r="H222" s="119"/>
      <c r="I222" s="119"/>
      <c r="J222" s="119"/>
      <c r="K222" s="119"/>
      <c r="L222" s="119"/>
      <c r="M222" s="119"/>
      <c r="N222" s="85" t="s">
        <v>307</v>
      </c>
      <c r="O222" s="88">
        <v>0</v>
      </c>
    </row>
    <row r="223" spans="1:15" outlineLevel="1">
      <c r="A223" s="120"/>
      <c r="B223" s="120"/>
      <c r="C223" s="120"/>
      <c r="D223" s="119" t="s">
        <v>308</v>
      </c>
      <c r="E223" s="119"/>
      <c r="F223" s="119"/>
      <c r="G223" s="119"/>
      <c r="H223" s="119"/>
      <c r="I223" s="119"/>
      <c r="J223" s="119"/>
      <c r="K223" s="119"/>
      <c r="L223" s="119"/>
      <c r="M223" s="119"/>
      <c r="N223" s="85" t="s">
        <v>309</v>
      </c>
      <c r="O223" s="88">
        <v>0</v>
      </c>
    </row>
    <row r="224" spans="1:15" outlineLevel="1">
      <c r="A224" s="120"/>
      <c r="B224" s="120"/>
      <c r="C224" s="120"/>
      <c r="D224" s="119" t="s">
        <v>310</v>
      </c>
      <c r="E224" s="119"/>
      <c r="F224" s="119"/>
      <c r="G224" s="119"/>
      <c r="H224" s="119"/>
      <c r="I224" s="119"/>
      <c r="J224" s="119"/>
      <c r="K224" s="119"/>
      <c r="L224" s="119"/>
      <c r="M224" s="119"/>
      <c r="N224" s="85" t="s">
        <v>311</v>
      </c>
      <c r="O224" s="88">
        <v>0</v>
      </c>
    </row>
    <row r="225" spans="1:15" outlineLevel="1">
      <c r="A225" s="120"/>
      <c r="B225" s="120"/>
      <c r="C225" s="120"/>
      <c r="D225" s="119" t="s">
        <v>312</v>
      </c>
      <c r="E225" s="119"/>
      <c r="F225" s="119"/>
      <c r="G225" s="119"/>
      <c r="H225" s="119"/>
      <c r="I225" s="119"/>
      <c r="J225" s="119"/>
      <c r="K225" s="119"/>
      <c r="L225" s="119"/>
      <c r="M225" s="119"/>
      <c r="N225" s="85" t="s">
        <v>313</v>
      </c>
      <c r="O225" s="88">
        <v>0</v>
      </c>
    </row>
    <row r="226" spans="1:15" outlineLevel="1">
      <c r="A226" s="120"/>
      <c r="B226" s="120"/>
      <c r="C226" s="120"/>
      <c r="D226" s="119" t="s">
        <v>314</v>
      </c>
      <c r="E226" s="119"/>
      <c r="F226" s="119"/>
      <c r="G226" s="119"/>
      <c r="H226" s="119"/>
      <c r="I226" s="119"/>
      <c r="J226" s="119"/>
      <c r="K226" s="119"/>
      <c r="L226" s="119"/>
      <c r="M226" s="119"/>
      <c r="N226" s="85" t="s">
        <v>315</v>
      </c>
      <c r="O226" s="88">
        <v>0</v>
      </c>
    </row>
    <row r="227" spans="1:15">
      <c r="A227" s="120"/>
      <c r="B227" s="120"/>
      <c r="C227" s="121" t="s">
        <v>316</v>
      </c>
      <c r="D227" s="121"/>
      <c r="E227" s="121"/>
      <c r="F227" s="121"/>
      <c r="G227" s="121"/>
      <c r="H227" s="121"/>
      <c r="I227" s="121"/>
      <c r="J227" s="121"/>
      <c r="K227" s="121"/>
      <c r="L227" s="121"/>
      <c r="M227" s="121"/>
      <c r="N227" s="121"/>
      <c r="O227" s="121"/>
    </row>
    <row r="228" spans="1:15" outlineLevel="1">
      <c r="A228" s="120"/>
      <c r="B228" s="120"/>
      <c r="C228" s="120"/>
      <c r="D228" s="119" t="s">
        <v>317</v>
      </c>
      <c r="E228" s="119"/>
      <c r="F228" s="119"/>
      <c r="G228" s="119"/>
      <c r="H228" s="119"/>
      <c r="I228" s="119"/>
      <c r="J228" s="119"/>
      <c r="K228" s="119"/>
      <c r="L228" s="119"/>
      <c r="M228" s="119"/>
      <c r="N228" s="85" t="s">
        <v>318</v>
      </c>
      <c r="O228" s="88">
        <v>0</v>
      </c>
    </row>
    <row r="229" spans="1:15" outlineLevel="1">
      <c r="A229" s="120"/>
      <c r="B229" s="120"/>
      <c r="C229" s="120"/>
      <c r="D229" s="119" t="s">
        <v>319</v>
      </c>
      <c r="E229" s="119"/>
      <c r="F229" s="119"/>
      <c r="G229" s="119"/>
      <c r="H229" s="119"/>
      <c r="I229" s="119"/>
      <c r="J229" s="119"/>
      <c r="K229" s="119"/>
      <c r="L229" s="119"/>
      <c r="M229" s="119"/>
      <c r="N229" s="85" t="s">
        <v>320</v>
      </c>
      <c r="O229" s="88">
        <v>0</v>
      </c>
    </row>
    <row r="230" spans="1:15" outlineLevel="1">
      <c r="A230" s="120"/>
      <c r="B230" s="120"/>
      <c r="C230" s="120"/>
      <c r="D230" s="119" t="s">
        <v>321</v>
      </c>
      <c r="E230" s="119"/>
      <c r="F230" s="119"/>
      <c r="G230" s="119"/>
      <c r="H230" s="119"/>
      <c r="I230" s="119"/>
      <c r="J230" s="119"/>
      <c r="K230" s="119"/>
      <c r="L230" s="119"/>
      <c r="M230" s="119"/>
      <c r="N230" s="85" t="s">
        <v>322</v>
      </c>
      <c r="O230" s="88">
        <v>0</v>
      </c>
    </row>
    <row r="231" spans="1:15" outlineLevel="1">
      <c r="A231" s="120"/>
      <c r="B231" s="120"/>
      <c r="C231" s="120"/>
      <c r="D231" s="119" t="s">
        <v>323</v>
      </c>
      <c r="E231" s="119"/>
      <c r="F231" s="119"/>
      <c r="G231" s="119"/>
      <c r="H231" s="119"/>
      <c r="I231" s="119"/>
      <c r="J231" s="119"/>
      <c r="K231" s="119"/>
      <c r="L231" s="119"/>
      <c r="M231" s="119"/>
      <c r="N231" s="85" t="s">
        <v>324</v>
      </c>
      <c r="O231" s="88">
        <v>0</v>
      </c>
    </row>
    <row r="232" spans="1:15" outlineLevel="1">
      <c r="A232" s="120"/>
      <c r="B232" s="120"/>
      <c r="C232" s="119" t="s">
        <v>325</v>
      </c>
      <c r="D232" s="119"/>
      <c r="E232" s="119"/>
      <c r="F232" s="119"/>
      <c r="G232" s="119"/>
      <c r="H232" s="119"/>
      <c r="I232" s="119"/>
      <c r="J232" s="119"/>
      <c r="K232" s="119"/>
      <c r="L232" s="119"/>
      <c r="M232" s="119"/>
      <c r="N232" s="85" t="s">
        <v>326</v>
      </c>
      <c r="O232" s="88">
        <v>0</v>
      </c>
    </row>
    <row r="233" spans="1:15" outlineLevel="1">
      <c r="A233" s="120"/>
      <c r="B233" s="120"/>
      <c r="C233" s="119" t="s">
        <v>327</v>
      </c>
      <c r="D233" s="119"/>
      <c r="E233" s="119"/>
      <c r="F233" s="119"/>
      <c r="G233" s="119"/>
      <c r="H233" s="119"/>
      <c r="I233" s="119"/>
      <c r="J233" s="119"/>
      <c r="K233" s="119"/>
      <c r="L233" s="119"/>
      <c r="M233" s="119"/>
      <c r="N233" s="85" t="s">
        <v>328</v>
      </c>
      <c r="O233" s="88">
        <v>0</v>
      </c>
    </row>
    <row r="234" spans="1:15" outlineLevel="1">
      <c r="A234" s="120"/>
      <c r="B234" s="120"/>
      <c r="C234" s="119" t="s">
        <v>329</v>
      </c>
      <c r="D234" s="119"/>
      <c r="E234" s="119"/>
      <c r="F234" s="119"/>
      <c r="G234" s="119"/>
      <c r="H234" s="119"/>
      <c r="I234" s="119"/>
      <c r="J234" s="119"/>
      <c r="K234" s="119"/>
      <c r="L234" s="119"/>
      <c r="M234" s="119"/>
      <c r="N234" s="85" t="s">
        <v>330</v>
      </c>
      <c r="O234" s="88">
        <v>0</v>
      </c>
    </row>
    <row r="235" spans="1:15">
      <c r="A235" s="83"/>
      <c r="B235" s="123" t="s">
        <v>331</v>
      </c>
      <c r="C235" s="123"/>
      <c r="D235" s="123"/>
      <c r="E235" s="123"/>
      <c r="F235" s="123"/>
      <c r="G235" s="123"/>
      <c r="H235" s="123"/>
      <c r="I235" s="123"/>
      <c r="J235" s="123"/>
      <c r="K235" s="123"/>
      <c r="L235" s="123"/>
      <c r="M235" s="123"/>
      <c r="N235" s="86" t="s">
        <v>332</v>
      </c>
      <c r="O235" s="11">
        <v>0</v>
      </c>
    </row>
    <row r="236" spans="1:15">
      <c r="A236" s="83"/>
      <c r="B236" s="121" t="s">
        <v>333</v>
      </c>
      <c r="C236" s="121"/>
      <c r="D236" s="121"/>
      <c r="E236" s="121"/>
      <c r="F236" s="121"/>
      <c r="G236" s="121"/>
      <c r="H236" s="121"/>
      <c r="I236" s="121"/>
      <c r="J236" s="121"/>
      <c r="K236" s="121"/>
      <c r="L236" s="121"/>
      <c r="M236" s="121"/>
      <c r="N236" s="121"/>
      <c r="O236" s="121"/>
    </row>
    <row r="237" spans="1:15">
      <c r="A237" s="83"/>
      <c r="B237" s="83"/>
      <c r="C237" s="154" t="s">
        <v>334</v>
      </c>
      <c r="D237" s="155"/>
      <c r="E237" s="155"/>
      <c r="F237" s="155"/>
      <c r="G237" s="155"/>
      <c r="H237" s="155"/>
      <c r="I237" s="155"/>
      <c r="J237" s="155"/>
      <c r="K237" s="155"/>
      <c r="L237" s="155"/>
      <c r="M237" s="155"/>
      <c r="N237" s="155"/>
      <c r="O237" s="156"/>
    </row>
    <row r="238" spans="1:15" outlineLevel="1">
      <c r="A238" s="83"/>
      <c r="B238" s="83"/>
      <c r="C238" s="83"/>
      <c r="D238" s="122" t="s">
        <v>335</v>
      </c>
      <c r="E238" s="122"/>
      <c r="F238" s="122"/>
      <c r="G238" s="122"/>
      <c r="H238" s="122"/>
      <c r="I238" s="122"/>
      <c r="J238" s="122"/>
      <c r="K238" s="122"/>
      <c r="L238" s="122"/>
      <c r="M238" s="122"/>
      <c r="N238" s="122"/>
      <c r="O238" s="122"/>
    </row>
    <row r="239" spans="1:15" outlineLevel="1">
      <c r="A239" s="83"/>
      <c r="B239" s="83"/>
      <c r="C239" s="83"/>
      <c r="D239" s="83"/>
      <c r="E239" s="122" t="s">
        <v>336</v>
      </c>
      <c r="F239" s="122"/>
      <c r="G239" s="122"/>
      <c r="H239" s="122"/>
      <c r="I239" s="122"/>
      <c r="J239" s="122"/>
      <c r="K239" s="122"/>
      <c r="L239" s="122"/>
      <c r="M239" s="122"/>
      <c r="N239" s="122"/>
      <c r="O239" s="122"/>
    </row>
    <row r="240" spans="1:15" outlineLevel="1">
      <c r="A240" s="83"/>
      <c r="B240" s="83"/>
      <c r="C240" s="83"/>
      <c r="D240" s="83"/>
      <c r="E240" s="120"/>
      <c r="F240" s="121" t="s">
        <v>36</v>
      </c>
      <c r="G240" s="121"/>
      <c r="H240" s="121"/>
      <c r="I240" s="121"/>
      <c r="J240" s="121"/>
      <c r="K240" s="121"/>
      <c r="L240" s="121"/>
      <c r="M240" s="121"/>
      <c r="N240" s="121"/>
      <c r="O240" s="121"/>
    </row>
    <row r="241" spans="1:15" outlineLevel="1">
      <c r="A241" s="83"/>
      <c r="B241" s="83"/>
      <c r="C241" s="83"/>
      <c r="D241" s="83"/>
      <c r="E241" s="120"/>
      <c r="F241" s="83"/>
      <c r="G241" s="119" t="s">
        <v>38</v>
      </c>
      <c r="H241" s="119"/>
      <c r="I241" s="119"/>
      <c r="J241" s="119"/>
      <c r="K241" s="119"/>
      <c r="L241" s="119"/>
      <c r="M241" s="119"/>
      <c r="N241" s="85" t="s">
        <v>337</v>
      </c>
      <c r="O241" s="9">
        <v>0</v>
      </c>
    </row>
    <row r="242" spans="1:15" outlineLevel="1">
      <c r="A242" s="83"/>
      <c r="B242" s="83"/>
      <c r="C242" s="83"/>
      <c r="D242" s="83"/>
      <c r="E242" s="120"/>
      <c r="F242" s="83"/>
      <c r="G242" s="119" t="s">
        <v>40</v>
      </c>
      <c r="H242" s="119"/>
      <c r="I242" s="119"/>
      <c r="J242" s="119"/>
      <c r="K242" s="119"/>
      <c r="L242" s="119"/>
      <c r="M242" s="119"/>
      <c r="N242" s="85">
        <v>512</v>
      </c>
      <c r="O242" s="9">
        <v>0</v>
      </c>
    </row>
    <row r="243" spans="1:15" outlineLevel="1">
      <c r="A243" s="83"/>
      <c r="B243" s="83"/>
      <c r="C243" s="83"/>
      <c r="D243" s="83"/>
      <c r="E243" s="120"/>
      <c r="F243" s="121" t="s">
        <v>44</v>
      </c>
      <c r="G243" s="121"/>
      <c r="H243" s="121"/>
      <c r="I243" s="121"/>
      <c r="J243" s="121"/>
      <c r="K243" s="121"/>
      <c r="L243" s="121"/>
      <c r="M243" s="121"/>
      <c r="N243" s="121"/>
      <c r="O243" s="121"/>
    </row>
    <row r="244" spans="1:15" outlineLevel="1">
      <c r="A244" s="83"/>
      <c r="B244" s="83"/>
      <c r="C244" s="83"/>
      <c r="D244" s="83"/>
      <c r="E244" s="120"/>
      <c r="F244" s="83"/>
      <c r="G244" s="119" t="s">
        <v>38</v>
      </c>
      <c r="H244" s="119"/>
      <c r="I244" s="119"/>
      <c r="J244" s="119"/>
      <c r="K244" s="119"/>
      <c r="L244" s="119"/>
      <c r="M244" s="119"/>
      <c r="N244" s="85" t="s">
        <v>339</v>
      </c>
      <c r="O244" s="9">
        <v>0</v>
      </c>
    </row>
    <row r="245" spans="1:15" outlineLevel="1">
      <c r="A245" s="83"/>
      <c r="B245" s="83"/>
      <c r="C245" s="83"/>
      <c r="D245" s="83"/>
      <c r="E245" s="120"/>
      <c r="F245" s="83"/>
      <c r="G245" s="119" t="s">
        <v>40</v>
      </c>
      <c r="H245" s="119"/>
      <c r="I245" s="119"/>
      <c r="J245" s="119"/>
      <c r="K245" s="119"/>
      <c r="L245" s="119"/>
      <c r="M245" s="119"/>
      <c r="N245" s="85" t="s">
        <v>340</v>
      </c>
      <c r="O245" s="9">
        <v>0</v>
      </c>
    </row>
    <row r="246" spans="1:15" outlineLevel="1">
      <c r="A246" s="83"/>
      <c r="B246" s="83"/>
      <c r="C246" s="83"/>
      <c r="D246" s="83"/>
      <c r="E246" s="122" t="s">
        <v>341</v>
      </c>
      <c r="F246" s="122"/>
      <c r="G246" s="122"/>
      <c r="H246" s="122"/>
      <c r="I246" s="122"/>
      <c r="J246" s="122"/>
      <c r="K246" s="122"/>
      <c r="L246" s="122"/>
      <c r="M246" s="122"/>
      <c r="N246" s="122"/>
      <c r="O246" s="122"/>
    </row>
    <row r="247" spans="1:15" outlineLevel="1">
      <c r="A247" s="83"/>
      <c r="B247" s="83"/>
      <c r="C247" s="83"/>
      <c r="D247" s="83"/>
      <c r="E247" s="120"/>
      <c r="F247" s="121" t="s">
        <v>342</v>
      </c>
      <c r="G247" s="121"/>
      <c r="H247" s="121"/>
      <c r="I247" s="121"/>
      <c r="J247" s="121"/>
      <c r="K247" s="121"/>
      <c r="L247" s="121"/>
      <c r="M247" s="121"/>
      <c r="N247" s="121"/>
      <c r="O247" s="121"/>
    </row>
    <row r="248" spans="1:15" outlineLevel="1">
      <c r="A248" s="83"/>
      <c r="B248" s="83"/>
      <c r="C248" s="83"/>
      <c r="D248" s="83"/>
      <c r="E248" s="120"/>
      <c r="F248" s="120"/>
      <c r="G248" s="119" t="s">
        <v>38</v>
      </c>
      <c r="H248" s="119"/>
      <c r="I248" s="119"/>
      <c r="J248" s="119"/>
      <c r="K248" s="119"/>
      <c r="L248" s="119"/>
      <c r="M248" s="119"/>
      <c r="N248" s="85" t="s">
        <v>343</v>
      </c>
      <c r="O248" s="9">
        <v>0</v>
      </c>
    </row>
    <row r="249" spans="1:15" outlineLevel="1">
      <c r="A249" s="83"/>
      <c r="B249" s="83"/>
      <c r="C249" s="83"/>
      <c r="D249" s="83"/>
      <c r="E249" s="120"/>
      <c r="F249" s="120"/>
      <c r="G249" s="119" t="s">
        <v>40</v>
      </c>
      <c r="H249" s="119"/>
      <c r="I249" s="119"/>
      <c r="J249" s="119"/>
      <c r="K249" s="119"/>
      <c r="L249" s="119"/>
      <c r="M249" s="119"/>
      <c r="N249" s="85" t="s">
        <v>344</v>
      </c>
      <c r="O249" s="9">
        <v>0</v>
      </c>
    </row>
    <row r="250" spans="1:15" outlineLevel="1">
      <c r="A250" s="83"/>
      <c r="B250" s="83"/>
      <c r="C250" s="83"/>
      <c r="D250" s="83"/>
      <c r="E250" s="120"/>
      <c r="F250" s="121" t="s">
        <v>345</v>
      </c>
      <c r="G250" s="121"/>
      <c r="H250" s="121"/>
      <c r="I250" s="121"/>
      <c r="J250" s="121"/>
      <c r="K250" s="121"/>
      <c r="L250" s="121"/>
      <c r="M250" s="121"/>
      <c r="N250" s="121"/>
      <c r="O250" s="121"/>
    </row>
    <row r="251" spans="1:15" outlineLevel="1">
      <c r="A251" s="83"/>
      <c r="B251" s="83"/>
      <c r="C251" s="83"/>
      <c r="D251" s="83"/>
      <c r="E251" s="120"/>
      <c r="F251" s="120"/>
      <c r="G251" s="119" t="s">
        <v>53</v>
      </c>
      <c r="H251" s="119"/>
      <c r="I251" s="119"/>
      <c r="J251" s="119"/>
      <c r="K251" s="119"/>
      <c r="L251" s="119"/>
      <c r="M251" s="119"/>
      <c r="N251" s="85" t="s">
        <v>346</v>
      </c>
      <c r="O251" s="9">
        <v>0</v>
      </c>
    </row>
    <row r="252" spans="1:15" outlineLevel="1">
      <c r="A252" s="83"/>
      <c r="B252" s="83"/>
      <c r="C252" s="83"/>
      <c r="D252" s="83"/>
      <c r="E252" s="120"/>
      <c r="F252" s="120"/>
      <c r="G252" s="119" t="s">
        <v>55</v>
      </c>
      <c r="H252" s="119"/>
      <c r="I252" s="119"/>
      <c r="J252" s="119"/>
      <c r="K252" s="119"/>
      <c r="L252" s="119"/>
      <c r="M252" s="119"/>
      <c r="N252" s="85" t="s">
        <v>347</v>
      </c>
      <c r="O252" s="9">
        <v>0</v>
      </c>
    </row>
    <row r="253" spans="1:15" outlineLevel="1">
      <c r="A253" s="83"/>
      <c r="B253" s="83"/>
      <c r="C253" s="83"/>
      <c r="D253" s="83"/>
      <c r="E253" s="120"/>
      <c r="F253" s="121" t="s">
        <v>57</v>
      </c>
      <c r="G253" s="121"/>
      <c r="H253" s="121"/>
      <c r="I253" s="121"/>
      <c r="J253" s="121"/>
      <c r="K253" s="121"/>
      <c r="L253" s="121"/>
      <c r="M253" s="121"/>
      <c r="N253" s="121"/>
      <c r="O253" s="121"/>
    </row>
    <row r="254" spans="1:15" outlineLevel="1">
      <c r="A254" s="83"/>
      <c r="B254" s="83"/>
      <c r="C254" s="83"/>
      <c r="D254" s="83"/>
      <c r="E254" s="120"/>
      <c r="F254" s="120"/>
      <c r="G254" s="119" t="s">
        <v>38</v>
      </c>
      <c r="H254" s="119"/>
      <c r="I254" s="119"/>
      <c r="J254" s="119"/>
      <c r="K254" s="119"/>
      <c r="L254" s="119"/>
      <c r="M254" s="119"/>
      <c r="N254" s="85" t="s">
        <v>348</v>
      </c>
      <c r="O254" s="9">
        <v>0</v>
      </c>
    </row>
    <row r="255" spans="1:15" outlineLevel="1">
      <c r="A255" s="83"/>
      <c r="B255" s="83"/>
      <c r="C255" s="83"/>
      <c r="D255" s="83"/>
      <c r="E255" s="120"/>
      <c r="F255" s="120"/>
      <c r="G255" s="119" t="s">
        <v>40</v>
      </c>
      <c r="H255" s="119"/>
      <c r="I255" s="119"/>
      <c r="J255" s="119"/>
      <c r="K255" s="119"/>
      <c r="L255" s="119"/>
      <c r="M255" s="119"/>
      <c r="N255" s="85" t="s">
        <v>349</v>
      </c>
      <c r="O255" s="9">
        <v>0</v>
      </c>
    </row>
    <row r="256" spans="1:15" outlineLevel="1">
      <c r="A256" s="83"/>
      <c r="B256" s="83"/>
      <c r="C256" s="83"/>
      <c r="D256" s="83"/>
      <c r="E256" s="120"/>
      <c r="F256" s="121" t="s">
        <v>62</v>
      </c>
      <c r="G256" s="121"/>
      <c r="H256" s="121"/>
      <c r="I256" s="121"/>
      <c r="J256" s="121"/>
      <c r="K256" s="121"/>
      <c r="L256" s="121"/>
      <c r="M256" s="121"/>
      <c r="N256" s="121"/>
      <c r="O256" s="121"/>
    </row>
    <row r="257" spans="1:15" outlineLevel="1">
      <c r="A257" s="83"/>
      <c r="B257" s="83"/>
      <c r="C257" s="83"/>
      <c r="D257" s="83"/>
      <c r="E257" s="120"/>
      <c r="F257" s="120"/>
      <c r="G257" s="119" t="s">
        <v>38</v>
      </c>
      <c r="H257" s="119"/>
      <c r="I257" s="119"/>
      <c r="J257" s="119"/>
      <c r="K257" s="119"/>
      <c r="L257" s="119"/>
      <c r="M257" s="119"/>
      <c r="N257" s="85" t="s">
        <v>350</v>
      </c>
      <c r="O257" s="9">
        <v>0</v>
      </c>
    </row>
    <row r="258" spans="1:15" outlineLevel="1">
      <c r="A258" s="83"/>
      <c r="B258" s="83"/>
      <c r="C258" s="83"/>
      <c r="D258" s="83"/>
      <c r="E258" s="120"/>
      <c r="F258" s="120"/>
      <c r="G258" s="119" t="s">
        <v>40</v>
      </c>
      <c r="H258" s="119"/>
      <c r="I258" s="119"/>
      <c r="J258" s="119"/>
      <c r="K258" s="119"/>
      <c r="L258" s="119"/>
      <c r="M258" s="119"/>
      <c r="N258" s="85" t="s">
        <v>351</v>
      </c>
      <c r="O258" s="9">
        <v>0</v>
      </c>
    </row>
    <row r="259" spans="1:15">
      <c r="A259" s="83"/>
      <c r="B259" s="83"/>
      <c r="C259" s="83"/>
      <c r="D259" s="122" t="s">
        <v>352</v>
      </c>
      <c r="E259" s="122"/>
      <c r="F259" s="122"/>
      <c r="G259" s="122"/>
      <c r="H259" s="122"/>
      <c r="I259" s="122"/>
      <c r="J259" s="122"/>
      <c r="K259" s="122"/>
      <c r="L259" s="122"/>
      <c r="M259" s="122"/>
      <c r="N259" s="122"/>
      <c r="O259" s="122"/>
    </row>
    <row r="260" spans="1:15" outlineLevel="1">
      <c r="A260" s="83"/>
      <c r="B260" s="83"/>
      <c r="C260" s="83"/>
      <c r="D260" s="120"/>
      <c r="E260" s="121" t="s">
        <v>36</v>
      </c>
      <c r="F260" s="121"/>
      <c r="G260" s="121"/>
      <c r="H260" s="121"/>
      <c r="I260" s="121"/>
      <c r="J260" s="121"/>
      <c r="K260" s="121"/>
      <c r="L260" s="121"/>
      <c r="M260" s="121"/>
      <c r="N260" s="121"/>
      <c r="O260" s="121"/>
    </row>
    <row r="261" spans="1:15" outlineLevel="1">
      <c r="A261" s="83"/>
      <c r="B261" s="83"/>
      <c r="C261" s="83"/>
      <c r="D261" s="120"/>
      <c r="E261" s="120"/>
      <c r="F261" s="119" t="s">
        <v>38</v>
      </c>
      <c r="G261" s="119"/>
      <c r="H261" s="119"/>
      <c r="I261" s="119"/>
      <c r="J261" s="119"/>
      <c r="K261" s="119"/>
      <c r="L261" s="119"/>
      <c r="M261" s="119"/>
      <c r="N261" s="85" t="s">
        <v>353</v>
      </c>
      <c r="O261" s="9">
        <v>0</v>
      </c>
    </row>
    <row r="262" spans="1:15" outlineLevel="1">
      <c r="A262" s="83"/>
      <c r="B262" s="83"/>
      <c r="C262" s="83"/>
      <c r="D262" s="120"/>
      <c r="E262" s="120"/>
      <c r="F262" s="119" t="s">
        <v>40</v>
      </c>
      <c r="G262" s="119"/>
      <c r="H262" s="119"/>
      <c r="I262" s="119"/>
      <c r="J262" s="119"/>
      <c r="K262" s="119"/>
      <c r="L262" s="119"/>
      <c r="M262" s="119"/>
      <c r="N262" s="85" t="s">
        <v>354</v>
      </c>
      <c r="O262" s="9">
        <v>0</v>
      </c>
    </row>
    <row r="263" spans="1:15" outlineLevel="1">
      <c r="A263" s="83"/>
      <c r="B263" s="83"/>
      <c r="C263" s="83"/>
      <c r="D263" s="120"/>
      <c r="E263" s="121" t="s">
        <v>44</v>
      </c>
      <c r="F263" s="121"/>
      <c r="G263" s="121"/>
      <c r="H263" s="121"/>
      <c r="I263" s="121"/>
      <c r="J263" s="121"/>
      <c r="K263" s="121"/>
      <c r="L263" s="121"/>
      <c r="M263" s="121"/>
      <c r="N263" s="121"/>
      <c r="O263" s="121"/>
    </row>
    <row r="264" spans="1:15" outlineLevel="1">
      <c r="A264" s="83"/>
      <c r="B264" s="83"/>
      <c r="C264" s="83"/>
      <c r="D264" s="120"/>
      <c r="E264" s="120"/>
      <c r="F264" s="119" t="s">
        <v>38</v>
      </c>
      <c r="G264" s="119"/>
      <c r="H264" s="119"/>
      <c r="I264" s="119"/>
      <c r="J264" s="119"/>
      <c r="K264" s="119"/>
      <c r="L264" s="119"/>
      <c r="M264" s="119"/>
      <c r="N264" s="85" t="s">
        <v>355</v>
      </c>
      <c r="O264" s="9">
        <v>0</v>
      </c>
    </row>
    <row r="265" spans="1:15" outlineLevel="1">
      <c r="A265" s="83"/>
      <c r="B265" s="83"/>
      <c r="C265" s="83"/>
      <c r="D265" s="120"/>
      <c r="E265" s="120"/>
      <c r="F265" s="119" t="s">
        <v>40</v>
      </c>
      <c r="G265" s="119"/>
      <c r="H265" s="119"/>
      <c r="I265" s="119"/>
      <c r="J265" s="119"/>
      <c r="K265" s="119"/>
      <c r="L265" s="119"/>
      <c r="M265" s="119"/>
      <c r="N265" s="85" t="s">
        <v>356</v>
      </c>
      <c r="O265" s="9">
        <v>0</v>
      </c>
    </row>
    <row r="266" spans="1:15" outlineLevel="1">
      <c r="A266" s="83"/>
      <c r="B266" s="83"/>
      <c r="C266" s="83"/>
      <c r="D266" s="120" t="s">
        <v>357</v>
      </c>
      <c r="E266" s="120"/>
      <c r="F266" s="120"/>
      <c r="G266" s="120"/>
      <c r="H266" s="120"/>
      <c r="I266" s="120"/>
      <c r="J266" s="120"/>
      <c r="K266" s="120"/>
      <c r="L266" s="120"/>
      <c r="M266" s="120"/>
      <c r="N266" s="85" t="s">
        <v>358</v>
      </c>
      <c r="O266" s="9">
        <v>0</v>
      </c>
    </row>
    <row r="267" spans="1:15" outlineLevel="1">
      <c r="A267" s="83"/>
      <c r="B267" s="83"/>
      <c r="C267" s="83"/>
      <c r="D267" s="120" t="s">
        <v>359</v>
      </c>
      <c r="E267" s="120"/>
      <c r="F267" s="120"/>
      <c r="G267" s="120"/>
      <c r="H267" s="120"/>
      <c r="I267" s="120"/>
      <c r="J267" s="120"/>
      <c r="K267" s="120"/>
      <c r="L267" s="120"/>
      <c r="M267" s="120"/>
      <c r="N267" s="85" t="s">
        <v>360</v>
      </c>
      <c r="O267" s="9">
        <v>0</v>
      </c>
    </row>
    <row r="268" spans="1:15">
      <c r="A268" s="83"/>
      <c r="B268" s="83"/>
      <c r="C268" s="83"/>
      <c r="D268" s="122" t="s">
        <v>361</v>
      </c>
      <c r="E268" s="122"/>
      <c r="F268" s="122"/>
      <c r="G268" s="122"/>
      <c r="H268" s="122"/>
      <c r="I268" s="122"/>
      <c r="J268" s="122"/>
      <c r="K268" s="122"/>
      <c r="L268" s="122"/>
      <c r="M268" s="122"/>
      <c r="N268" s="122"/>
      <c r="O268" s="122"/>
    </row>
    <row r="269" spans="1:15" outlineLevel="1">
      <c r="A269" s="83"/>
      <c r="B269" s="83"/>
      <c r="C269" s="83"/>
      <c r="D269" s="120"/>
      <c r="E269" s="119" t="s">
        <v>67</v>
      </c>
      <c r="F269" s="119"/>
      <c r="G269" s="119"/>
      <c r="H269" s="119"/>
      <c r="I269" s="119"/>
      <c r="J269" s="119"/>
      <c r="K269" s="119"/>
      <c r="L269" s="119"/>
      <c r="M269" s="119"/>
      <c r="N269" s="85" t="s">
        <v>362</v>
      </c>
      <c r="O269" s="9">
        <v>0</v>
      </c>
    </row>
    <row r="270" spans="1:15" outlineLevel="1">
      <c r="A270" s="83"/>
      <c r="B270" s="83"/>
      <c r="C270" s="83"/>
      <c r="D270" s="120"/>
      <c r="E270" s="119" t="s">
        <v>71</v>
      </c>
      <c r="F270" s="119"/>
      <c r="G270" s="119"/>
      <c r="H270" s="119"/>
      <c r="I270" s="119"/>
      <c r="J270" s="119"/>
      <c r="K270" s="119"/>
      <c r="L270" s="119"/>
      <c r="M270" s="119"/>
      <c r="N270" s="85" t="s">
        <v>363</v>
      </c>
      <c r="O270" s="9">
        <v>0</v>
      </c>
    </row>
    <row r="271" spans="1:15" outlineLevel="1">
      <c r="A271" s="83"/>
      <c r="B271" s="83"/>
      <c r="C271" s="83"/>
      <c r="D271" s="120" t="s">
        <v>364</v>
      </c>
      <c r="E271" s="120"/>
      <c r="F271" s="120"/>
      <c r="G271" s="120"/>
      <c r="H271" s="120"/>
      <c r="I271" s="120"/>
      <c r="J271" s="120"/>
      <c r="K271" s="120"/>
      <c r="L271" s="120"/>
      <c r="M271" s="120"/>
      <c r="N271" s="85" t="s">
        <v>365</v>
      </c>
      <c r="O271" s="9">
        <v>0</v>
      </c>
    </row>
    <row r="272" spans="1:15" outlineLevel="1">
      <c r="A272" s="83"/>
      <c r="B272" s="83"/>
      <c r="C272" s="83"/>
      <c r="D272" s="120" t="s">
        <v>366</v>
      </c>
      <c r="E272" s="120"/>
      <c r="F272" s="120"/>
      <c r="G272" s="120"/>
      <c r="H272" s="120"/>
      <c r="I272" s="120"/>
      <c r="J272" s="120"/>
      <c r="K272" s="120"/>
      <c r="L272" s="120"/>
      <c r="M272" s="120"/>
      <c r="N272" s="85" t="s">
        <v>367</v>
      </c>
      <c r="O272" s="9">
        <v>0</v>
      </c>
    </row>
    <row r="273" spans="1:15">
      <c r="A273" s="83"/>
      <c r="B273" s="83"/>
      <c r="C273" s="83"/>
      <c r="D273" s="122" t="s">
        <v>368</v>
      </c>
      <c r="E273" s="122"/>
      <c r="F273" s="122"/>
      <c r="G273" s="122"/>
      <c r="H273" s="122"/>
      <c r="I273" s="122"/>
      <c r="J273" s="122"/>
      <c r="K273" s="122"/>
      <c r="L273" s="122"/>
      <c r="M273" s="122"/>
      <c r="N273" s="122"/>
      <c r="O273" s="122"/>
    </row>
    <row r="274" spans="1:15" outlineLevel="1">
      <c r="A274" s="83"/>
      <c r="B274" s="83"/>
      <c r="C274" s="83"/>
      <c r="D274" s="120"/>
      <c r="E274" s="119" t="s">
        <v>369</v>
      </c>
      <c r="F274" s="119"/>
      <c r="G274" s="119"/>
      <c r="H274" s="119"/>
      <c r="I274" s="119"/>
      <c r="J274" s="119"/>
      <c r="K274" s="119"/>
      <c r="L274" s="119"/>
      <c r="M274" s="119"/>
      <c r="N274" s="85" t="s">
        <v>370</v>
      </c>
      <c r="O274" s="9">
        <v>0</v>
      </c>
    </row>
    <row r="275" spans="1:15" outlineLevel="1">
      <c r="A275" s="83"/>
      <c r="B275" s="83"/>
      <c r="C275" s="83"/>
      <c r="D275" s="120"/>
      <c r="E275" s="119" t="s">
        <v>371</v>
      </c>
      <c r="F275" s="119"/>
      <c r="G275" s="119"/>
      <c r="H275" s="119"/>
      <c r="I275" s="119"/>
      <c r="J275" s="119"/>
      <c r="K275" s="119"/>
      <c r="L275" s="119"/>
      <c r="M275" s="119"/>
      <c r="N275" s="85" t="s">
        <v>372</v>
      </c>
      <c r="O275" s="9">
        <v>0</v>
      </c>
    </row>
    <row r="276" spans="1:15" outlineLevel="1">
      <c r="A276" s="83"/>
      <c r="B276" s="83"/>
      <c r="C276" s="83"/>
      <c r="D276" s="120"/>
      <c r="E276" s="119" t="s">
        <v>373</v>
      </c>
      <c r="F276" s="119"/>
      <c r="G276" s="119"/>
      <c r="H276" s="119"/>
      <c r="I276" s="119"/>
      <c r="J276" s="119"/>
      <c r="K276" s="119"/>
      <c r="L276" s="119"/>
      <c r="M276" s="119"/>
      <c r="N276" s="85" t="s">
        <v>374</v>
      </c>
      <c r="O276" s="9">
        <v>0</v>
      </c>
    </row>
    <row r="277" spans="1:15" outlineLevel="1">
      <c r="A277" s="83"/>
      <c r="B277" s="83"/>
      <c r="C277" s="83"/>
      <c r="D277" s="120"/>
      <c r="E277" s="119" t="s">
        <v>375</v>
      </c>
      <c r="F277" s="119"/>
      <c r="G277" s="119"/>
      <c r="H277" s="119"/>
      <c r="I277" s="119"/>
      <c r="J277" s="119"/>
      <c r="K277" s="119"/>
      <c r="L277" s="119"/>
      <c r="M277" s="119"/>
      <c r="N277" s="85" t="s">
        <v>376</v>
      </c>
      <c r="O277" s="9">
        <v>0</v>
      </c>
    </row>
    <row r="278" spans="1:15">
      <c r="A278" s="83"/>
      <c r="B278" s="83"/>
      <c r="C278" s="83"/>
      <c r="D278" s="154" t="s">
        <v>377</v>
      </c>
      <c r="E278" s="155"/>
      <c r="F278" s="155"/>
      <c r="G278" s="155"/>
      <c r="H278" s="155"/>
      <c r="I278" s="155"/>
      <c r="J278" s="155"/>
      <c r="K278" s="155"/>
      <c r="L278" s="155"/>
      <c r="M278" s="155"/>
      <c r="N278" s="155"/>
      <c r="O278" s="156"/>
    </row>
    <row r="279" spans="1:15" outlineLevel="1">
      <c r="A279" s="83"/>
      <c r="B279" s="83"/>
      <c r="C279" s="83"/>
      <c r="D279" s="83"/>
      <c r="E279" s="119" t="s">
        <v>378</v>
      </c>
      <c r="F279" s="119"/>
      <c r="G279" s="119"/>
      <c r="H279" s="119"/>
      <c r="I279" s="119"/>
      <c r="J279" s="119"/>
      <c r="K279" s="119"/>
      <c r="L279" s="119"/>
      <c r="M279" s="119"/>
      <c r="N279" s="85" t="s">
        <v>379</v>
      </c>
      <c r="O279" s="9">
        <v>0</v>
      </c>
    </row>
    <row r="280" spans="1:15" outlineLevel="1">
      <c r="A280" s="83"/>
      <c r="B280" s="83"/>
      <c r="C280" s="83"/>
      <c r="D280" s="83"/>
      <c r="E280" s="119" t="s">
        <v>380</v>
      </c>
      <c r="F280" s="119"/>
      <c r="G280" s="119"/>
      <c r="H280" s="119"/>
      <c r="I280" s="119"/>
      <c r="J280" s="119"/>
      <c r="K280" s="119"/>
      <c r="L280" s="119"/>
      <c r="M280" s="119"/>
      <c r="N280" s="85" t="s">
        <v>381</v>
      </c>
      <c r="O280" s="9">
        <v>0</v>
      </c>
    </row>
    <row r="281" spans="1:15" outlineLevel="1">
      <c r="A281" s="83"/>
      <c r="B281" s="83"/>
      <c r="C281" s="83"/>
      <c r="D281" s="83"/>
      <c r="E281" s="119" t="s">
        <v>382</v>
      </c>
      <c r="F281" s="119"/>
      <c r="G281" s="119"/>
      <c r="H281" s="119"/>
      <c r="I281" s="119"/>
      <c r="J281" s="119"/>
      <c r="K281" s="119"/>
      <c r="L281" s="119"/>
      <c r="M281" s="119"/>
      <c r="N281" s="85" t="s">
        <v>383</v>
      </c>
      <c r="O281" s="9">
        <v>0</v>
      </c>
    </row>
    <row r="282" spans="1:15" outlineLevel="1">
      <c r="A282" s="83"/>
      <c r="B282" s="83"/>
      <c r="C282" s="83"/>
      <c r="D282" s="83"/>
      <c r="E282" s="119" t="s">
        <v>384</v>
      </c>
      <c r="F282" s="119"/>
      <c r="G282" s="119"/>
      <c r="H282" s="119"/>
      <c r="I282" s="119"/>
      <c r="J282" s="119"/>
      <c r="K282" s="119"/>
      <c r="L282" s="119"/>
      <c r="M282" s="119"/>
      <c r="N282" s="85" t="s">
        <v>385</v>
      </c>
      <c r="O282" s="9">
        <v>0</v>
      </c>
    </row>
    <row r="283" spans="1:15" outlineLevel="1">
      <c r="A283" s="83"/>
      <c r="B283" s="83"/>
      <c r="C283" s="83"/>
      <c r="D283" s="83"/>
      <c r="E283" s="119" t="s">
        <v>386</v>
      </c>
      <c r="F283" s="119"/>
      <c r="G283" s="119"/>
      <c r="H283" s="119"/>
      <c r="I283" s="119"/>
      <c r="J283" s="119"/>
      <c r="K283" s="119"/>
      <c r="L283" s="119"/>
      <c r="M283" s="119"/>
      <c r="N283" s="85" t="s">
        <v>387</v>
      </c>
      <c r="O283" s="9">
        <v>0</v>
      </c>
    </row>
    <row r="284" spans="1:15" outlineLevel="1">
      <c r="A284" s="83"/>
      <c r="B284" s="83"/>
      <c r="C284" s="83"/>
      <c r="D284" s="83"/>
      <c r="E284" s="119" t="s">
        <v>388</v>
      </c>
      <c r="F284" s="119"/>
      <c r="G284" s="119"/>
      <c r="H284" s="119"/>
      <c r="I284" s="119"/>
      <c r="J284" s="119"/>
      <c r="K284" s="119"/>
      <c r="L284" s="119"/>
      <c r="M284" s="119"/>
      <c r="N284" s="85" t="s">
        <v>389</v>
      </c>
      <c r="O284" s="9">
        <v>0</v>
      </c>
    </row>
    <row r="285" spans="1:15" outlineLevel="1">
      <c r="A285" s="83"/>
      <c r="B285" s="83"/>
      <c r="C285" s="83"/>
      <c r="D285" s="83"/>
      <c r="E285" s="119" t="s">
        <v>390</v>
      </c>
      <c r="F285" s="119"/>
      <c r="G285" s="119"/>
      <c r="H285" s="119"/>
      <c r="I285" s="119"/>
      <c r="J285" s="119"/>
      <c r="K285" s="119"/>
      <c r="L285" s="119"/>
      <c r="M285" s="119"/>
      <c r="N285" s="85" t="s">
        <v>391</v>
      </c>
      <c r="O285" s="9">
        <v>0</v>
      </c>
    </row>
    <row r="286" spans="1:15" outlineLevel="1">
      <c r="A286" s="83"/>
      <c r="B286" s="83"/>
      <c r="C286" s="83"/>
      <c r="D286" s="83"/>
      <c r="E286" s="119" t="s">
        <v>392</v>
      </c>
      <c r="F286" s="119"/>
      <c r="G286" s="119"/>
      <c r="H286" s="119"/>
      <c r="I286" s="119"/>
      <c r="J286" s="119"/>
      <c r="K286" s="119"/>
      <c r="L286" s="119"/>
      <c r="M286" s="119"/>
      <c r="N286" s="85" t="s">
        <v>393</v>
      </c>
      <c r="O286" s="9">
        <v>0</v>
      </c>
    </row>
    <row r="287" spans="1:15">
      <c r="A287" s="83"/>
      <c r="B287" s="83"/>
      <c r="C287" s="83"/>
      <c r="D287" s="122" t="s">
        <v>394</v>
      </c>
      <c r="E287" s="122"/>
      <c r="F287" s="122"/>
      <c r="G287" s="122"/>
      <c r="H287" s="122"/>
      <c r="I287" s="122"/>
      <c r="J287" s="122"/>
      <c r="K287" s="122"/>
      <c r="L287" s="122"/>
      <c r="M287" s="122"/>
      <c r="N287" s="122"/>
      <c r="O287" s="122"/>
    </row>
    <row r="288" spans="1:15" outlineLevel="1">
      <c r="A288" s="83"/>
      <c r="B288" s="83"/>
      <c r="C288" s="83"/>
      <c r="D288" s="120"/>
      <c r="E288" s="119" t="s">
        <v>395</v>
      </c>
      <c r="F288" s="119"/>
      <c r="G288" s="119"/>
      <c r="H288" s="119"/>
      <c r="I288" s="119"/>
      <c r="J288" s="119"/>
      <c r="K288" s="119"/>
      <c r="L288" s="119"/>
      <c r="M288" s="119"/>
      <c r="N288" s="85" t="s">
        <v>396</v>
      </c>
      <c r="O288" s="9">
        <v>0</v>
      </c>
    </row>
    <row r="289" spans="1:15" outlineLevel="1">
      <c r="A289" s="83"/>
      <c r="B289" s="83"/>
      <c r="C289" s="83"/>
      <c r="D289" s="120"/>
      <c r="E289" s="119" t="s">
        <v>397</v>
      </c>
      <c r="F289" s="119"/>
      <c r="G289" s="119"/>
      <c r="H289" s="119"/>
      <c r="I289" s="119"/>
      <c r="J289" s="119"/>
      <c r="K289" s="119"/>
      <c r="L289" s="119"/>
      <c r="M289" s="119"/>
      <c r="N289" s="85" t="s">
        <v>398</v>
      </c>
      <c r="O289" s="9">
        <v>0</v>
      </c>
    </row>
    <row r="290" spans="1:15" outlineLevel="1">
      <c r="A290" s="83"/>
      <c r="B290" s="83"/>
      <c r="C290" s="83"/>
      <c r="D290" s="120"/>
      <c r="E290" s="119" t="s">
        <v>88</v>
      </c>
      <c r="F290" s="119"/>
      <c r="G290" s="119"/>
      <c r="H290" s="119"/>
      <c r="I290" s="119"/>
      <c r="J290" s="119"/>
      <c r="K290" s="119"/>
      <c r="L290" s="119"/>
      <c r="M290" s="119"/>
      <c r="N290" s="85" t="s">
        <v>399</v>
      </c>
      <c r="O290" s="9">
        <v>0</v>
      </c>
    </row>
    <row r="291" spans="1:15">
      <c r="A291" s="83"/>
      <c r="B291" s="83"/>
      <c r="C291" s="83"/>
      <c r="D291" s="122" t="s">
        <v>400</v>
      </c>
      <c r="E291" s="122"/>
      <c r="F291" s="122"/>
      <c r="G291" s="122"/>
      <c r="H291" s="122"/>
      <c r="I291" s="122"/>
      <c r="J291" s="122"/>
      <c r="K291" s="122"/>
      <c r="L291" s="122"/>
      <c r="M291" s="122"/>
      <c r="N291" s="122"/>
      <c r="O291" s="122"/>
    </row>
    <row r="292" spans="1:15" outlineLevel="1">
      <c r="A292" s="83"/>
      <c r="B292" s="83"/>
      <c r="C292" s="83"/>
      <c r="D292" s="120"/>
      <c r="E292" s="119" t="s">
        <v>401</v>
      </c>
      <c r="F292" s="119"/>
      <c r="G292" s="119"/>
      <c r="H292" s="119"/>
      <c r="I292" s="119"/>
      <c r="J292" s="119"/>
      <c r="K292" s="119"/>
      <c r="L292" s="119"/>
      <c r="M292" s="119"/>
      <c r="N292" s="85" t="s">
        <v>402</v>
      </c>
      <c r="O292" s="9">
        <v>0</v>
      </c>
    </row>
    <row r="293" spans="1:15" outlineLevel="1">
      <c r="A293" s="83"/>
      <c r="B293" s="83"/>
      <c r="C293" s="83"/>
      <c r="D293" s="120"/>
      <c r="E293" s="119" t="s">
        <v>88</v>
      </c>
      <c r="F293" s="119"/>
      <c r="G293" s="119"/>
      <c r="H293" s="119"/>
      <c r="I293" s="119"/>
      <c r="J293" s="119"/>
      <c r="K293" s="119"/>
      <c r="L293" s="119"/>
      <c r="M293" s="119"/>
      <c r="N293" s="85" t="s">
        <v>403</v>
      </c>
      <c r="O293" s="9">
        <v>0</v>
      </c>
    </row>
    <row r="294" spans="1:15">
      <c r="A294" s="83"/>
      <c r="B294" s="83"/>
      <c r="C294" s="123" t="s">
        <v>404</v>
      </c>
      <c r="D294" s="123"/>
      <c r="E294" s="123"/>
      <c r="F294" s="123"/>
      <c r="G294" s="123"/>
      <c r="H294" s="123"/>
      <c r="I294" s="123"/>
      <c r="J294" s="123"/>
      <c r="K294" s="123"/>
      <c r="L294" s="123"/>
      <c r="M294" s="123"/>
      <c r="N294" s="86" t="s">
        <v>405</v>
      </c>
      <c r="O294" s="11">
        <v>0</v>
      </c>
    </row>
    <row r="295" spans="1:15">
      <c r="A295" s="83"/>
      <c r="B295" s="83"/>
      <c r="C295" s="154" t="s">
        <v>406</v>
      </c>
      <c r="D295" s="155"/>
      <c r="E295" s="155"/>
      <c r="F295" s="155"/>
      <c r="G295" s="155"/>
      <c r="H295" s="155"/>
      <c r="I295" s="155"/>
      <c r="J295" s="155"/>
      <c r="K295" s="155"/>
      <c r="L295" s="155"/>
      <c r="M295" s="155"/>
      <c r="N295" s="155"/>
      <c r="O295" s="156"/>
    </row>
    <row r="296" spans="1:15">
      <c r="A296" s="83"/>
      <c r="B296" s="83"/>
      <c r="C296" s="83"/>
      <c r="D296" s="121" t="s">
        <v>407</v>
      </c>
      <c r="E296" s="121"/>
      <c r="F296" s="121"/>
      <c r="G296" s="121"/>
      <c r="H296" s="121"/>
      <c r="I296" s="121"/>
      <c r="J296" s="121"/>
      <c r="K296" s="121"/>
      <c r="L296" s="121"/>
      <c r="M296" s="121"/>
      <c r="N296" s="121"/>
      <c r="O296" s="121"/>
    </row>
    <row r="297" spans="1:15" outlineLevel="1">
      <c r="A297" s="83"/>
      <c r="B297" s="83"/>
      <c r="C297" s="83"/>
      <c r="D297" s="83"/>
      <c r="E297" s="122" t="s">
        <v>408</v>
      </c>
      <c r="F297" s="122"/>
      <c r="G297" s="122"/>
      <c r="H297" s="122"/>
      <c r="I297" s="122"/>
      <c r="J297" s="122"/>
      <c r="K297" s="122"/>
      <c r="L297" s="122"/>
      <c r="M297" s="122"/>
      <c r="N297" s="122"/>
      <c r="O297" s="122"/>
    </row>
    <row r="298" spans="1:15" outlineLevel="1">
      <c r="A298" s="83"/>
      <c r="B298" s="83"/>
      <c r="C298" s="83"/>
      <c r="D298" s="83"/>
      <c r="E298" s="120"/>
      <c r="F298" s="122" t="s">
        <v>36</v>
      </c>
      <c r="G298" s="122"/>
      <c r="H298" s="122"/>
      <c r="I298" s="122"/>
      <c r="J298" s="122"/>
      <c r="K298" s="122"/>
      <c r="L298" s="122"/>
      <c r="M298" s="122"/>
      <c r="N298" s="122"/>
      <c r="O298" s="122"/>
    </row>
    <row r="299" spans="1:15" outlineLevel="1">
      <c r="A299" s="83"/>
      <c r="B299" s="83"/>
      <c r="C299" s="83"/>
      <c r="D299" s="83"/>
      <c r="E299" s="120"/>
      <c r="F299" s="120"/>
      <c r="G299" s="119" t="s">
        <v>38</v>
      </c>
      <c r="H299" s="119"/>
      <c r="I299" s="119"/>
      <c r="J299" s="119"/>
      <c r="K299" s="119"/>
      <c r="L299" s="119"/>
      <c r="M299" s="119"/>
      <c r="N299" s="85" t="s">
        <v>409</v>
      </c>
      <c r="O299" s="9">
        <v>0</v>
      </c>
    </row>
    <row r="300" spans="1:15" outlineLevel="1">
      <c r="A300" s="83"/>
      <c r="B300" s="83"/>
      <c r="C300" s="83"/>
      <c r="D300" s="83"/>
      <c r="E300" s="120"/>
      <c r="F300" s="120"/>
      <c r="G300" s="119" t="s">
        <v>40</v>
      </c>
      <c r="H300" s="119"/>
      <c r="I300" s="119"/>
      <c r="J300" s="119"/>
      <c r="K300" s="119"/>
      <c r="L300" s="119"/>
      <c r="M300" s="119"/>
      <c r="N300" s="85" t="s">
        <v>410</v>
      </c>
      <c r="O300" s="9">
        <v>0</v>
      </c>
    </row>
    <row r="301" spans="1:15" outlineLevel="1">
      <c r="A301" s="83"/>
      <c r="B301" s="83"/>
      <c r="C301" s="83"/>
      <c r="D301" s="83"/>
      <c r="E301" s="120"/>
      <c r="F301" s="122" t="s">
        <v>44</v>
      </c>
      <c r="G301" s="122" t="s">
        <v>411</v>
      </c>
      <c r="H301" s="122"/>
      <c r="I301" s="122"/>
      <c r="J301" s="122"/>
      <c r="K301" s="122"/>
      <c r="L301" s="122"/>
      <c r="M301" s="122"/>
      <c r="N301" s="122"/>
      <c r="O301" s="122"/>
    </row>
    <row r="302" spans="1:15" outlineLevel="1">
      <c r="A302" s="83"/>
      <c r="B302" s="83"/>
      <c r="C302" s="83"/>
      <c r="D302" s="83"/>
      <c r="E302" s="120"/>
      <c r="F302" s="120"/>
      <c r="G302" s="119" t="s">
        <v>38</v>
      </c>
      <c r="H302" s="119"/>
      <c r="I302" s="119"/>
      <c r="J302" s="119"/>
      <c r="K302" s="119"/>
      <c r="L302" s="119"/>
      <c r="M302" s="119"/>
      <c r="N302" s="85" t="s">
        <v>412</v>
      </c>
      <c r="O302" s="9">
        <v>0</v>
      </c>
    </row>
    <row r="303" spans="1:15" outlineLevel="1">
      <c r="A303" s="83"/>
      <c r="B303" s="83"/>
      <c r="C303" s="83"/>
      <c r="D303" s="83"/>
      <c r="E303" s="120"/>
      <c r="F303" s="120"/>
      <c r="G303" s="119" t="s">
        <v>40</v>
      </c>
      <c r="H303" s="119"/>
      <c r="I303" s="119"/>
      <c r="J303" s="119"/>
      <c r="K303" s="119"/>
      <c r="L303" s="119"/>
      <c r="M303" s="119"/>
      <c r="N303" s="85" t="s">
        <v>413</v>
      </c>
      <c r="O303" s="9">
        <v>0</v>
      </c>
    </row>
    <row r="304" spans="1:15" outlineLevel="1">
      <c r="A304" s="83"/>
      <c r="B304" s="83"/>
      <c r="C304" s="83"/>
      <c r="D304" s="83"/>
      <c r="E304" s="122" t="s">
        <v>414</v>
      </c>
      <c r="F304" s="122"/>
      <c r="G304" s="122"/>
      <c r="H304" s="122"/>
      <c r="I304" s="122"/>
      <c r="J304" s="122"/>
      <c r="K304" s="122"/>
      <c r="L304" s="122"/>
      <c r="M304" s="122"/>
      <c r="N304" s="122"/>
      <c r="O304" s="122"/>
    </row>
    <row r="305" spans="1:15" outlineLevel="1">
      <c r="A305" s="83"/>
      <c r="B305" s="83"/>
      <c r="C305" s="83"/>
      <c r="D305" s="83"/>
      <c r="E305" s="120"/>
      <c r="F305" s="122" t="s">
        <v>415</v>
      </c>
      <c r="G305" s="122"/>
      <c r="H305" s="122"/>
      <c r="I305" s="122"/>
      <c r="J305" s="122"/>
      <c r="K305" s="122"/>
      <c r="L305" s="122"/>
      <c r="M305" s="122"/>
      <c r="N305" s="122"/>
      <c r="O305" s="122"/>
    </row>
    <row r="306" spans="1:15" outlineLevel="1">
      <c r="A306" s="83"/>
      <c r="B306" s="83"/>
      <c r="C306" s="83"/>
      <c r="D306" s="83"/>
      <c r="E306" s="120"/>
      <c r="F306" s="120"/>
      <c r="G306" s="119" t="s">
        <v>38</v>
      </c>
      <c r="H306" s="119"/>
      <c r="I306" s="119"/>
      <c r="J306" s="119"/>
      <c r="K306" s="119"/>
      <c r="L306" s="119"/>
      <c r="M306" s="119"/>
      <c r="N306" s="85" t="s">
        <v>416</v>
      </c>
      <c r="O306" s="9">
        <v>0</v>
      </c>
    </row>
    <row r="307" spans="1:15" outlineLevel="1">
      <c r="A307" s="83"/>
      <c r="B307" s="83"/>
      <c r="C307" s="83"/>
      <c r="D307" s="83"/>
      <c r="E307" s="120"/>
      <c r="F307" s="120"/>
      <c r="G307" s="119" t="s">
        <v>40</v>
      </c>
      <c r="H307" s="119"/>
      <c r="I307" s="119"/>
      <c r="J307" s="119"/>
      <c r="K307" s="119"/>
      <c r="L307" s="119"/>
      <c r="M307" s="119"/>
      <c r="N307" s="85" t="s">
        <v>417</v>
      </c>
      <c r="O307" s="9">
        <v>0</v>
      </c>
    </row>
    <row r="308" spans="1:15" outlineLevel="1">
      <c r="A308" s="83"/>
      <c r="B308" s="83"/>
      <c r="C308" s="83"/>
      <c r="D308" s="83"/>
      <c r="E308" s="120"/>
      <c r="F308" s="122" t="s">
        <v>57</v>
      </c>
      <c r="G308" s="122"/>
      <c r="H308" s="122"/>
      <c r="I308" s="122"/>
      <c r="J308" s="122"/>
      <c r="K308" s="122"/>
      <c r="L308" s="122"/>
      <c r="M308" s="122"/>
      <c r="N308" s="122"/>
      <c r="O308" s="122"/>
    </row>
    <row r="309" spans="1:15" outlineLevel="1">
      <c r="A309" s="83"/>
      <c r="B309" s="83"/>
      <c r="C309" s="83"/>
      <c r="D309" s="83"/>
      <c r="E309" s="120"/>
      <c r="F309" s="120"/>
      <c r="G309" s="119" t="s">
        <v>38</v>
      </c>
      <c r="H309" s="119"/>
      <c r="I309" s="119"/>
      <c r="J309" s="119"/>
      <c r="K309" s="119"/>
      <c r="L309" s="119"/>
      <c r="M309" s="119"/>
      <c r="N309" s="85" t="s">
        <v>418</v>
      </c>
      <c r="O309" s="9">
        <v>0</v>
      </c>
    </row>
    <row r="310" spans="1:15" outlineLevel="1">
      <c r="A310" s="83"/>
      <c r="B310" s="83"/>
      <c r="C310" s="83"/>
      <c r="D310" s="83"/>
      <c r="E310" s="120"/>
      <c r="F310" s="120"/>
      <c r="G310" s="119" t="s">
        <v>40</v>
      </c>
      <c r="H310" s="119"/>
      <c r="I310" s="119"/>
      <c r="J310" s="119"/>
      <c r="K310" s="119"/>
      <c r="L310" s="119"/>
      <c r="M310" s="119"/>
      <c r="N310" s="85" t="s">
        <v>419</v>
      </c>
      <c r="O310" s="9">
        <v>0</v>
      </c>
    </row>
    <row r="311" spans="1:15" outlineLevel="1">
      <c r="A311" s="83"/>
      <c r="B311" s="83"/>
      <c r="C311" s="83"/>
      <c r="D311" s="83"/>
      <c r="E311" s="120"/>
      <c r="F311" s="122" t="s">
        <v>62</v>
      </c>
      <c r="G311" s="122"/>
      <c r="H311" s="122"/>
      <c r="I311" s="122"/>
      <c r="J311" s="122"/>
      <c r="K311" s="122"/>
      <c r="L311" s="122"/>
      <c r="M311" s="122"/>
      <c r="N311" s="122"/>
      <c r="O311" s="122"/>
    </row>
    <row r="312" spans="1:15" outlineLevel="1">
      <c r="A312" s="83"/>
      <c r="B312" s="83"/>
      <c r="C312" s="83"/>
      <c r="D312" s="83"/>
      <c r="E312" s="120"/>
      <c r="F312" s="120"/>
      <c r="G312" s="119" t="s">
        <v>38</v>
      </c>
      <c r="H312" s="119"/>
      <c r="I312" s="119"/>
      <c r="J312" s="119"/>
      <c r="K312" s="119"/>
      <c r="L312" s="119"/>
      <c r="M312" s="119"/>
      <c r="N312" s="85" t="s">
        <v>420</v>
      </c>
      <c r="O312" s="9">
        <v>0</v>
      </c>
    </row>
    <row r="313" spans="1:15" outlineLevel="1">
      <c r="A313" s="83"/>
      <c r="B313" s="83"/>
      <c r="C313" s="83"/>
      <c r="D313" s="83"/>
      <c r="E313" s="120"/>
      <c r="F313" s="120"/>
      <c r="G313" s="119" t="s">
        <v>40</v>
      </c>
      <c r="H313" s="119"/>
      <c r="I313" s="119"/>
      <c r="J313" s="119"/>
      <c r="K313" s="119"/>
      <c r="L313" s="119"/>
      <c r="M313" s="119"/>
      <c r="N313" s="85" t="s">
        <v>421</v>
      </c>
      <c r="O313" s="9">
        <v>0</v>
      </c>
    </row>
    <row r="314" spans="1:15">
      <c r="A314" s="83"/>
      <c r="B314" s="83"/>
      <c r="C314" s="83"/>
      <c r="D314" s="122" t="s">
        <v>422</v>
      </c>
      <c r="E314" s="122"/>
      <c r="F314" s="122"/>
      <c r="G314" s="122"/>
      <c r="H314" s="122"/>
      <c r="I314" s="122"/>
      <c r="J314" s="122"/>
      <c r="K314" s="122"/>
      <c r="L314" s="122"/>
      <c r="M314" s="122"/>
      <c r="N314" s="122"/>
      <c r="O314" s="122"/>
    </row>
    <row r="315" spans="1:15" outlineLevel="1">
      <c r="A315" s="83"/>
      <c r="B315" s="83"/>
      <c r="C315" s="83"/>
      <c r="D315" s="120"/>
      <c r="E315" s="121" t="s">
        <v>36</v>
      </c>
      <c r="F315" s="121"/>
      <c r="G315" s="121"/>
      <c r="H315" s="121"/>
      <c r="I315" s="121"/>
      <c r="J315" s="121"/>
      <c r="K315" s="121"/>
      <c r="L315" s="121"/>
      <c r="M315" s="121"/>
      <c r="N315" s="121"/>
      <c r="O315" s="121"/>
    </row>
    <row r="316" spans="1:15" outlineLevel="1">
      <c r="A316" s="83"/>
      <c r="B316" s="83"/>
      <c r="C316" s="83"/>
      <c r="D316" s="120"/>
      <c r="E316" s="120"/>
      <c r="F316" s="119" t="s">
        <v>38</v>
      </c>
      <c r="G316" s="119"/>
      <c r="H316" s="119"/>
      <c r="I316" s="119"/>
      <c r="J316" s="119"/>
      <c r="K316" s="119"/>
      <c r="L316" s="119"/>
      <c r="M316" s="119"/>
      <c r="N316" s="85" t="s">
        <v>423</v>
      </c>
      <c r="O316" s="9">
        <v>0</v>
      </c>
    </row>
    <row r="317" spans="1:15" outlineLevel="1">
      <c r="A317" s="83"/>
      <c r="B317" s="83"/>
      <c r="C317" s="83"/>
      <c r="D317" s="120"/>
      <c r="E317" s="120"/>
      <c r="F317" s="119" t="s">
        <v>40</v>
      </c>
      <c r="G317" s="119"/>
      <c r="H317" s="119"/>
      <c r="I317" s="119"/>
      <c r="J317" s="119"/>
      <c r="K317" s="119"/>
      <c r="L317" s="119"/>
      <c r="M317" s="119"/>
      <c r="N317" s="85" t="s">
        <v>424</v>
      </c>
      <c r="O317" s="9">
        <v>0</v>
      </c>
    </row>
    <row r="318" spans="1:15" outlineLevel="1">
      <c r="A318" s="83"/>
      <c r="B318" s="83"/>
      <c r="C318" s="83"/>
      <c r="D318" s="120"/>
      <c r="E318" s="121" t="s">
        <v>44</v>
      </c>
      <c r="F318" s="121" t="s">
        <v>411</v>
      </c>
      <c r="G318" s="121"/>
      <c r="H318" s="121"/>
      <c r="I318" s="121"/>
      <c r="J318" s="121"/>
      <c r="K318" s="121"/>
      <c r="L318" s="121"/>
      <c r="M318" s="121"/>
      <c r="N318" s="121"/>
      <c r="O318" s="121"/>
    </row>
    <row r="319" spans="1:15" outlineLevel="1">
      <c r="A319" s="83"/>
      <c r="B319" s="83"/>
      <c r="C319" s="83"/>
      <c r="D319" s="120"/>
      <c r="E319" s="120"/>
      <c r="F319" s="119" t="s">
        <v>38</v>
      </c>
      <c r="G319" s="119"/>
      <c r="H319" s="119"/>
      <c r="I319" s="119"/>
      <c r="J319" s="119"/>
      <c r="K319" s="119"/>
      <c r="L319" s="119"/>
      <c r="M319" s="119"/>
      <c r="N319" s="85" t="s">
        <v>425</v>
      </c>
      <c r="O319" s="9">
        <v>0</v>
      </c>
    </row>
    <row r="320" spans="1:15" outlineLevel="1">
      <c r="A320" s="83"/>
      <c r="B320" s="83"/>
      <c r="C320" s="83"/>
      <c r="D320" s="120"/>
      <c r="E320" s="120"/>
      <c r="F320" s="119" t="s">
        <v>40</v>
      </c>
      <c r="G320" s="119"/>
      <c r="H320" s="119"/>
      <c r="I320" s="119"/>
      <c r="J320" s="119"/>
      <c r="K320" s="119"/>
      <c r="L320" s="119"/>
      <c r="M320" s="119"/>
      <c r="N320" s="85" t="s">
        <v>426</v>
      </c>
      <c r="O320" s="9">
        <v>0</v>
      </c>
    </row>
    <row r="321" spans="1:15">
      <c r="A321" s="83"/>
      <c r="B321" s="83"/>
      <c r="C321" s="83"/>
      <c r="D321" s="119" t="s">
        <v>427</v>
      </c>
      <c r="E321" s="119"/>
      <c r="F321" s="119"/>
      <c r="G321" s="119"/>
      <c r="H321" s="119"/>
      <c r="I321" s="119"/>
      <c r="J321" s="119"/>
      <c r="K321" s="119"/>
      <c r="L321" s="119"/>
      <c r="M321" s="119"/>
      <c r="N321" s="85" t="s">
        <v>428</v>
      </c>
      <c r="O321" s="9">
        <v>0</v>
      </c>
    </row>
    <row r="322" spans="1:15">
      <c r="A322" s="83"/>
      <c r="B322" s="83"/>
      <c r="C322" s="83"/>
      <c r="D322" s="119" t="s">
        <v>429</v>
      </c>
      <c r="E322" s="119" t="s">
        <v>411</v>
      </c>
      <c r="F322" s="119" t="s">
        <v>411</v>
      </c>
      <c r="G322" s="119"/>
      <c r="H322" s="119"/>
      <c r="I322" s="119"/>
      <c r="J322" s="119"/>
      <c r="K322" s="119"/>
      <c r="L322" s="119"/>
      <c r="M322" s="119"/>
      <c r="N322" s="85" t="s">
        <v>430</v>
      </c>
      <c r="O322" s="9">
        <v>0</v>
      </c>
    </row>
    <row r="323" spans="1:15">
      <c r="A323" s="83"/>
      <c r="B323" s="83"/>
      <c r="C323" s="83"/>
      <c r="D323" s="122" t="s">
        <v>431</v>
      </c>
      <c r="E323" s="122"/>
      <c r="F323" s="122"/>
      <c r="G323" s="122"/>
      <c r="H323" s="122"/>
      <c r="I323" s="122"/>
      <c r="J323" s="122"/>
      <c r="K323" s="122"/>
      <c r="L323" s="122"/>
      <c r="M323" s="122"/>
      <c r="N323" s="122"/>
      <c r="O323" s="122"/>
    </row>
    <row r="324" spans="1:15" outlineLevel="1">
      <c r="A324" s="83"/>
      <c r="B324" s="83"/>
      <c r="C324" s="83"/>
      <c r="D324" s="120"/>
      <c r="E324" s="119" t="s">
        <v>67</v>
      </c>
      <c r="F324" s="119"/>
      <c r="G324" s="119"/>
      <c r="H324" s="119"/>
      <c r="I324" s="119"/>
      <c r="J324" s="119"/>
      <c r="K324" s="119"/>
      <c r="L324" s="119"/>
      <c r="M324" s="119"/>
      <c r="N324" s="85" t="s">
        <v>432</v>
      </c>
      <c r="O324" s="9">
        <v>0</v>
      </c>
    </row>
    <row r="325" spans="1:15" outlineLevel="1">
      <c r="A325" s="83"/>
      <c r="B325" s="83"/>
      <c r="C325" s="83"/>
      <c r="D325" s="120"/>
      <c r="E325" s="119" t="s">
        <v>71</v>
      </c>
      <c r="F325" s="119" t="s">
        <v>411</v>
      </c>
      <c r="G325" s="119"/>
      <c r="H325" s="119"/>
      <c r="I325" s="119"/>
      <c r="J325" s="119"/>
      <c r="K325" s="119"/>
      <c r="L325" s="119"/>
      <c r="M325" s="119"/>
      <c r="N325" s="85" t="s">
        <v>433</v>
      </c>
      <c r="O325" s="9">
        <v>0</v>
      </c>
    </row>
    <row r="326" spans="1:15">
      <c r="A326" s="83"/>
      <c r="B326" s="83"/>
      <c r="C326" s="83"/>
      <c r="D326" s="119" t="s">
        <v>434</v>
      </c>
      <c r="E326" s="119"/>
      <c r="F326" s="119"/>
      <c r="G326" s="119"/>
      <c r="H326" s="119"/>
      <c r="I326" s="119"/>
      <c r="J326" s="119"/>
      <c r="K326" s="119"/>
      <c r="L326" s="119"/>
      <c r="M326" s="119"/>
      <c r="N326" s="85" t="s">
        <v>435</v>
      </c>
      <c r="O326" s="9">
        <v>0</v>
      </c>
    </row>
    <row r="327" spans="1:15">
      <c r="A327" s="83"/>
      <c r="B327" s="83"/>
      <c r="C327" s="83"/>
      <c r="D327" s="119" t="s">
        <v>436</v>
      </c>
      <c r="E327" s="119"/>
      <c r="F327" s="119"/>
      <c r="G327" s="119"/>
      <c r="H327" s="119"/>
      <c r="I327" s="119"/>
      <c r="J327" s="119"/>
      <c r="K327" s="119"/>
      <c r="L327" s="119"/>
      <c r="M327" s="119"/>
      <c r="N327" s="85" t="s">
        <v>437</v>
      </c>
      <c r="O327" s="9">
        <v>0</v>
      </c>
    </row>
    <row r="328" spans="1:15">
      <c r="A328" s="83"/>
      <c r="B328" s="83"/>
      <c r="C328" s="83"/>
      <c r="D328" s="122" t="s">
        <v>438</v>
      </c>
      <c r="E328" s="122" t="s">
        <v>411</v>
      </c>
      <c r="F328" s="122" t="s">
        <v>411</v>
      </c>
      <c r="G328" s="122"/>
      <c r="H328" s="122"/>
      <c r="I328" s="122"/>
      <c r="J328" s="122"/>
      <c r="K328" s="122"/>
      <c r="L328" s="122"/>
      <c r="M328" s="122"/>
      <c r="N328" s="122"/>
      <c r="O328" s="122"/>
    </row>
    <row r="329" spans="1:15" outlineLevel="1">
      <c r="A329" s="83"/>
      <c r="B329" s="83"/>
      <c r="C329" s="83"/>
      <c r="D329" s="120"/>
      <c r="E329" s="119" t="s">
        <v>373</v>
      </c>
      <c r="F329" s="119"/>
      <c r="G329" s="119"/>
      <c r="H329" s="119"/>
      <c r="I329" s="119"/>
      <c r="J329" s="119"/>
      <c r="K329" s="119"/>
      <c r="L329" s="119"/>
      <c r="M329" s="119"/>
      <c r="N329" s="85" t="s">
        <v>439</v>
      </c>
      <c r="O329" s="9">
        <v>0</v>
      </c>
    </row>
    <row r="330" spans="1:15" outlineLevel="1">
      <c r="A330" s="83"/>
      <c r="B330" s="83"/>
      <c r="C330" s="83"/>
      <c r="D330" s="120"/>
      <c r="E330" s="119" t="s">
        <v>440</v>
      </c>
      <c r="F330" s="119"/>
      <c r="G330" s="119"/>
      <c r="H330" s="119"/>
      <c r="I330" s="119"/>
      <c r="J330" s="119"/>
      <c r="K330" s="119"/>
      <c r="L330" s="119"/>
      <c r="M330" s="119"/>
      <c r="N330" s="85" t="s">
        <v>441</v>
      </c>
      <c r="O330" s="9">
        <v>0</v>
      </c>
    </row>
    <row r="331" spans="1:15" outlineLevel="1">
      <c r="A331" s="83"/>
      <c r="B331" s="83"/>
      <c r="C331" s="83"/>
      <c r="D331" s="120"/>
      <c r="E331" s="119" t="s">
        <v>442</v>
      </c>
      <c r="F331" s="119"/>
      <c r="G331" s="119"/>
      <c r="H331" s="119"/>
      <c r="I331" s="119"/>
      <c r="J331" s="119"/>
      <c r="K331" s="119"/>
      <c r="L331" s="119"/>
      <c r="M331" s="119"/>
      <c r="N331" s="85" t="s">
        <v>443</v>
      </c>
      <c r="O331" s="9">
        <v>0</v>
      </c>
    </row>
    <row r="332" spans="1:15">
      <c r="A332" s="83"/>
      <c r="B332" s="83"/>
      <c r="C332" s="83"/>
      <c r="D332" s="154" t="s">
        <v>444</v>
      </c>
      <c r="E332" s="155"/>
      <c r="F332" s="155"/>
      <c r="G332" s="155"/>
      <c r="H332" s="155"/>
      <c r="I332" s="155"/>
      <c r="J332" s="155"/>
      <c r="K332" s="155"/>
      <c r="L332" s="155"/>
      <c r="M332" s="155"/>
      <c r="N332" s="155"/>
      <c r="O332" s="156"/>
    </row>
    <row r="333" spans="1:15" outlineLevel="1">
      <c r="A333" s="83"/>
      <c r="B333" s="83"/>
      <c r="C333" s="83"/>
      <c r="D333" s="83"/>
      <c r="E333" s="119" t="s">
        <v>378</v>
      </c>
      <c r="F333" s="119"/>
      <c r="G333" s="119"/>
      <c r="H333" s="119"/>
      <c r="I333" s="119"/>
      <c r="J333" s="119"/>
      <c r="K333" s="119"/>
      <c r="L333" s="119"/>
      <c r="M333" s="119"/>
      <c r="N333" s="85" t="s">
        <v>445</v>
      </c>
      <c r="O333" s="9">
        <v>0</v>
      </c>
    </row>
    <row r="334" spans="1:15" outlineLevel="1">
      <c r="A334" s="83"/>
      <c r="B334" s="83"/>
      <c r="C334" s="83"/>
      <c r="D334" s="83"/>
      <c r="E334" s="119" t="s">
        <v>380</v>
      </c>
      <c r="F334" s="119"/>
      <c r="G334" s="119"/>
      <c r="H334" s="119"/>
      <c r="I334" s="119"/>
      <c r="J334" s="119"/>
      <c r="K334" s="119"/>
      <c r="L334" s="119"/>
      <c r="M334" s="119"/>
      <c r="N334" s="85" t="s">
        <v>446</v>
      </c>
      <c r="O334" s="9">
        <v>0</v>
      </c>
    </row>
    <row r="335" spans="1:15" outlineLevel="1">
      <c r="A335" s="83"/>
      <c r="B335" s="83"/>
      <c r="C335" s="83"/>
      <c r="D335" s="83"/>
      <c r="E335" s="119" t="s">
        <v>382</v>
      </c>
      <c r="F335" s="119"/>
      <c r="G335" s="119"/>
      <c r="H335" s="119"/>
      <c r="I335" s="119"/>
      <c r="J335" s="119"/>
      <c r="K335" s="119"/>
      <c r="L335" s="119"/>
      <c r="M335" s="119"/>
      <c r="N335" s="85" t="s">
        <v>447</v>
      </c>
      <c r="O335" s="9">
        <v>0</v>
      </c>
    </row>
    <row r="336" spans="1:15" outlineLevel="1">
      <c r="A336" s="83"/>
      <c r="B336" s="83"/>
      <c r="C336" s="83"/>
      <c r="D336" s="83"/>
      <c r="E336" s="119" t="s">
        <v>384</v>
      </c>
      <c r="F336" s="119"/>
      <c r="G336" s="119"/>
      <c r="H336" s="119"/>
      <c r="I336" s="119"/>
      <c r="J336" s="119"/>
      <c r="K336" s="119"/>
      <c r="L336" s="119"/>
      <c r="M336" s="119"/>
      <c r="N336" s="85" t="s">
        <v>448</v>
      </c>
      <c r="O336" s="9">
        <v>0</v>
      </c>
    </row>
    <row r="337" spans="1:15" outlineLevel="1">
      <c r="A337" s="83"/>
      <c r="B337" s="83"/>
      <c r="C337" s="83"/>
      <c r="D337" s="83"/>
      <c r="E337" s="119" t="s">
        <v>386</v>
      </c>
      <c r="F337" s="119"/>
      <c r="G337" s="119"/>
      <c r="H337" s="119"/>
      <c r="I337" s="119"/>
      <c r="J337" s="119"/>
      <c r="K337" s="119"/>
      <c r="L337" s="119"/>
      <c r="M337" s="119"/>
      <c r="N337" s="85" t="s">
        <v>449</v>
      </c>
      <c r="O337" s="9">
        <v>0</v>
      </c>
    </row>
    <row r="338" spans="1:15" outlineLevel="1">
      <c r="A338" s="83"/>
      <c r="B338" s="83"/>
      <c r="C338" s="83"/>
      <c r="D338" s="83"/>
      <c r="E338" s="119" t="s">
        <v>388</v>
      </c>
      <c r="F338" s="119"/>
      <c r="G338" s="119"/>
      <c r="H338" s="119"/>
      <c r="I338" s="119"/>
      <c r="J338" s="119"/>
      <c r="K338" s="119"/>
      <c r="L338" s="119"/>
      <c r="M338" s="119"/>
      <c r="N338" s="85" t="s">
        <v>450</v>
      </c>
      <c r="O338" s="9">
        <v>0</v>
      </c>
    </row>
    <row r="339" spans="1:15" outlineLevel="1">
      <c r="A339" s="83"/>
      <c r="B339" s="83"/>
      <c r="C339" s="83"/>
      <c r="D339" s="83"/>
      <c r="E339" s="119" t="s">
        <v>390</v>
      </c>
      <c r="F339" s="119"/>
      <c r="G339" s="119"/>
      <c r="H339" s="119"/>
      <c r="I339" s="119"/>
      <c r="J339" s="119"/>
      <c r="K339" s="119"/>
      <c r="L339" s="119"/>
      <c r="M339" s="119"/>
      <c r="N339" s="85" t="s">
        <v>451</v>
      </c>
      <c r="O339" s="9">
        <v>0</v>
      </c>
    </row>
    <row r="340" spans="1:15" outlineLevel="1">
      <c r="A340" s="83"/>
      <c r="B340" s="83"/>
      <c r="C340" s="83"/>
      <c r="D340" s="83"/>
      <c r="E340" s="119" t="s">
        <v>392</v>
      </c>
      <c r="F340" s="119"/>
      <c r="G340" s="119"/>
      <c r="H340" s="119"/>
      <c r="I340" s="119"/>
      <c r="J340" s="119"/>
      <c r="K340" s="119"/>
      <c r="L340" s="119"/>
      <c r="M340" s="119"/>
      <c r="N340" s="85" t="s">
        <v>452</v>
      </c>
      <c r="O340" s="9">
        <v>0</v>
      </c>
    </row>
    <row r="341" spans="1:15">
      <c r="A341" s="83"/>
      <c r="B341" s="83"/>
      <c r="C341" s="83"/>
      <c r="D341" s="122" t="s">
        <v>394</v>
      </c>
      <c r="E341" s="122" t="s">
        <v>411</v>
      </c>
      <c r="F341" s="122"/>
      <c r="G341" s="122"/>
      <c r="H341" s="122"/>
      <c r="I341" s="122"/>
      <c r="J341" s="122"/>
      <c r="K341" s="122"/>
      <c r="L341" s="122"/>
      <c r="M341" s="122"/>
      <c r="N341" s="122"/>
      <c r="O341" s="122"/>
    </row>
    <row r="342" spans="1:15" outlineLevel="1">
      <c r="A342" s="83"/>
      <c r="B342" s="83"/>
      <c r="C342" s="83"/>
      <c r="D342" s="120"/>
      <c r="E342" s="119" t="s">
        <v>395</v>
      </c>
      <c r="F342" s="119"/>
      <c r="G342" s="119"/>
      <c r="H342" s="119"/>
      <c r="I342" s="119"/>
      <c r="J342" s="119"/>
      <c r="K342" s="119"/>
      <c r="L342" s="119"/>
      <c r="M342" s="119"/>
      <c r="N342" s="85" t="s">
        <v>453</v>
      </c>
      <c r="O342" s="9">
        <v>0</v>
      </c>
    </row>
    <row r="343" spans="1:15" outlineLevel="1">
      <c r="A343" s="83"/>
      <c r="B343" s="83"/>
      <c r="C343" s="83"/>
      <c r="D343" s="120"/>
      <c r="E343" s="119" t="s">
        <v>454</v>
      </c>
      <c r="F343" s="119"/>
      <c r="G343" s="119"/>
      <c r="H343" s="119"/>
      <c r="I343" s="119"/>
      <c r="J343" s="119"/>
      <c r="K343" s="119"/>
      <c r="L343" s="119"/>
      <c r="M343" s="119"/>
      <c r="N343" s="85" t="s">
        <v>455</v>
      </c>
      <c r="O343" s="9">
        <v>0</v>
      </c>
    </row>
    <row r="344" spans="1:15" outlineLevel="1">
      <c r="A344" s="83"/>
      <c r="B344" s="83"/>
      <c r="C344" s="83"/>
      <c r="D344" s="120"/>
      <c r="E344" s="119" t="s">
        <v>88</v>
      </c>
      <c r="F344" s="119"/>
      <c r="G344" s="119"/>
      <c r="H344" s="119"/>
      <c r="I344" s="119"/>
      <c r="J344" s="119"/>
      <c r="K344" s="119"/>
      <c r="L344" s="119"/>
      <c r="M344" s="119"/>
      <c r="N344" s="85" t="s">
        <v>456</v>
      </c>
      <c r="O344" s="9">
        <v>0</v>
      </c>
    </row>
    <row r="345" spans="1:15">
      <c r="A345" s="83"/>
      <c r="B345" s="83"/>
      <c r="C345" s="83"/>
      <c r="D345" s="122" t="s">
        <v>457</v>
      </c>
      <c r="E345" s="122" t="s">
        <v>411</v>
      </c>
      <c r="F345" s="122"/>
      <c r="G345" s="122"/>
      <c r="H345" s="122"/>
      <c r="I345" s="122"/>
      <c r="J345" s="122"/>
      <c r="K345" s="122"/>
      <c r="L345" s="122"/>
      <c r="M345" s="122"/>
      <c r="N345" s="122"/>
      <c r="O345" s="122"/>
    </row>
    <row r="346" spans="1:15" outlineLevel="1">
      <c r="A346" s="83"/>
      <c r="B346" s="83"/>
      <c r="C346" s="83"/>
      <c r="D346" s="120"/>
      <c r="E346" s="119" t="s">
        <v>401</v>
      </c>
      <c r="F346" s="119"/>
      <c r="G346" s="119"/>
      <c r="H346" s="119"/>
      <c r="I346" s="119"/>
      <c r="J346" s="119"/>
      <c r="K346" s="119"/>
      <c r="L346" s="119"/>
      <c r="M346" s="119"/>
      <c r="N346" s="85" t="s">
        <v>458</v>
      </c>
      <c r="O346" s="9">
        <v>0</v>
      </c>
    </row>
    <row r="347" spans="1:15" outlineLevel="1">
      <c r="A347" s="83"/>
      <c r="B347" s="83"/>
      <c r="C347" s="83"/>
      <c r="D347" s="120"/>
      <c r="E347" s="119" t="s">
        <v>88</v>
      </c>
      <c r="F347" s="119"/>
      <c r="G347" s="119"/>
      <c r="H347" s="119"/>
      <c r="I347" s="119"/>
      <c r="J347" s="119"/>
      <c r="K347" s="119"/>
      <c r="L347" s="119"/>
      <c r="M347" s="119"/>
      <c r="N347" s="85" t="s">
        <v>459</v>
      </c>
      <c r="O347" s="9">
        <v>0</v>
      </c>
    </row>
    <row r="348" spans="1:15">
      <c r="A348" s="83"/>
      <c r="B348" s="83"/>
      <c r="C348" s="123" t="s">
        <v>460</v>
      </c>
      <c r="D348" s="123"/>
      <c r="E348" s="123"/>
      <c r="F348" s="123"/>
      <c r="G348" s="123"/>
      <c r="H348" s="123"/>
      <c r="I348" s="123"/>
      <c r="J348" s="123"/>
      <c r="K348" s="123"/>
      <c r="L348" s="123"/>
      <c r="M348" s="123"/>
      <c r="N348" s="86" t="s">
        <v>461</v>
      </c>
      <c r="O348" s="11">
        <v>0</v>
      </c>
    </row>
    <row r="349" spans="1:15">
      <c r="A349" s="83"/>
      <c r="B349" s="83"/>
      <c r="C349" s="119" t="s">
        <v>462</v>
      </c>
      <c r="D349" s="119"/>
      <c r="E349" s="119"/>
      <c r="F349" s="119"/>
      <c r="G349" s="119"/>
      <c r="H349" s="119"/>
      <c r="I349" s="119"/>
      <c r="J349" s="119"/>
      <c r="K349" s="119"/>
      <c r="L349" s="119"/>
      <c r="M349" s="119"/>
      <c r="N349" s="85" t="s">
        <v>463</v>
      </c>
      <c r="O349" s="88">
        <v>0</v>
      </c>
    </row>
    <row r="350" spans="1:15">
      <c r="A350" s="83"/>
      <c r="B350" s="83"/>
      <c r="C350" s="119" t="s">
        <v>464</v>
      </c>
      <c r="D350" s="119"/>
      <c r="E350" s="119"/>
      <c r="F350" s="119"/>
      <c r="G350" s="119"/>
      <c r="H350" s="119"/>
      <c r="I350" s="119"/>
      <c r="J350" s="119"/>
      <c r="K350" s="119"/>
      <c r="L350" s="119"/>
      <c r="M350" s="119"/>
      <c r="N350" s="85" t="s">
        <v>465</v>
      </c>
      <c r="O350" s="88">
        <v>0</v>
      </c>
    </row>
    <row r="351" spans="1:15">
      <c r="A351" s="83"/>
      <c r="B351" s="123" t="s">
        <v>466</v>
      </c>
      <c r="C351" s="123"/>
      <c r="D351" s="123"/>
      <c r="E351" s="123"/>
      <c r="F351" s="123"/>
      <c r="G351" s="123"/>
      <c r="H351" s="123"/>
      <c r="I351" s="123"/>
      <c r="J351" s="123"/>
      <c r="K351" s="123"/>
      <c r="L351" s="123"/>
      <c r="M351" s="123"/>
      <c r="N351" s="86" t="s">
        <v>467</v>
      </c>
      <c r="O351" s="11">
        <v>0</v>
      </c>
    </row>
    <row r="352" spans="1:15">
      <c r="A352" s="83"/>
      <c r="B352" s="121" t="s">
        <v>468</v>
      </c>
      <c r="C352" s="121"/>
      <c r="D352" s="121"/>
      <c r="E352" s="121"/>
      <c r="F352" s="121"/>
      <c r="G352" s="121"/>
      <c r="H352" s="121"/>
      <c r="I352" s="121"/>
      <c r="J352" s="121"/>
      <c r="K352" s="121"/>
      <c r="L352" s="121"/>
      <c r="M352" s="121"/>
      <c r="N352" s="121"/>
      <c r="O352" s="121"/>
    </row>
    <row r="353" spans="1:15">
      <c r="A353" s="83"/>
      <c r="B353" s="83"/>
      <c r="C353" s="119" t="s">
        <v>469</v>
      </c>
      <c r="D353" s="119"/>
      <c r="E353" s="119"/>
      <c r="F353" s="119"/>
      <c r="G353" s="119"/>
      <c r="H353" s="119"/>
      <c r="I353" s="119"/>
      <c r="J353" s="119"/>
      <c r="K353" s="119"/>
      <c r="L353" s="119"/>
      <c r="M353" s="119"/>
      <c r="N353" s="85" t="s">
        <v>470</v>
      </c>
      <c r="O353" s="9">
        <v>0</v>
      </c>
    </row>
    <row r="354" spans="1:15">
      <c r="A354" s="83"/>
      <c r="B354" s="83"/>
      <c r="C354" s="119" t="s">
        <v>471</v>
      </c>
      <c r="D354" s="119"/>
      <c r="E354" s="119"/>
      <c r="F354" s="119"/>
      <c r="G354" s="119"/>
      <c r="H354" s="119"/>
      <c r="I354" s="119"/>
      <c r="J354" s="119"/>
      <c r="K354" s="119"/>
      <c r="L354" s="119"/>
      <c r="M354" s="119"/>
      <c r="N354" s="85" t="s">
        <v>472</v>
      </c>
      <c r="O354" s="9">
        <v>0</v>
      </c>
    </row>
    <row r="355" spans="1:15">
      <c r="A355" s="83"/>
      <c r="B355" s="83"/>
      <c r="C355" s="119" t="s">
        <v>473</v>
      </c>
      <c r="D355" s="119"/>
      <c r="E355" s="119"/>
      <c r="F355" s="119"/>
      <c r="G355" s="119"/>
      <c r="H355" s="119"/>
      <c r="I355" s="119"/>
      <c r="J355" s="119"/>
      <c r="K355" s="119"/>
      <c r="L355" s="119"/>
      <c r="M355" s="119"/>
      <c r="N355" s="85" t="s">
        <v>474</v>
      </c>
      <c r="O355" s="9">
        <v>0</v>
      </c>
    </row>
    <row r="356" spans="1:15">
      <c r="A356" s="83"/>
      <c r="B356" s="83"/>
      <c r="C356" s="121" t="s">
        <v>475</v>
      </c>
      <c r="D356" s="121"/>
      <c r="E356" s="121"/>
      <c r="F356" s="121"/>
      <c r="G356" s="121"/>
      <c r="H356" s="121"/>
      <c r="I356" s="121"/>
      <c r="J356" s="121"/>
      <c r="K356" s="121"/>
      <c r="L356" s="121"/>
      <c r="M356" s="121"/>
      <c r="N356" s="121"/>
      <c r="O356" s="121"/>
    </row>
    <row r="357" spans="1:15" outlineLevel="1">
      <c r="A357" s="83"/>
      <c r="B357" s="83"/>
      <c r="C357" s="120"/>
      <c r="D357" s="151" t="s">
        <v>476</v>
      </c>
      <c r="E357" s="152"/>
      <c r="F357" s="152"/>
      <c r="G357" s="152"/>
      <c r="H357" s="152"/>
      <c r="I357" s="152"/>
      <c r="J357" s="152"/>
      <c r="K357" s="152"/>
      <c r="L357" s="152"/>
      <c r="M357" s="153"/>
      <c r="N357" s="85" t="s">
        <v>477</v>
      </c>
      <c r="O357" s="9">
        <v>0</v>
      </c>
    </row>
    <row r="358" spans="1:15" outlineLevel="1">
      <c r="A358" s="83"/>
      <c r="B358" s="83"/>
      <c r="C358" s="120"/>
      <c r="D358" s="151" t="s">
        <v>478</v>
      </c>
      <c r="E358" s="152"/>
      <c r="F358" s="152"/>
      <c r="G358" s="152"/>
      <c r="H358" s="152"/>
      <c r="I358" s="152"/>
      <c r="J358" s="152"/>
      <c r="K358" s="152"/>
      <c r="L358" s="152"/>
      <c r="M358" s="153"/>
      <c r="N358" s="85" t="s">
        <v>479</v>
      </c>
      <c r="O358" s="9">
        <v>0</v>
      </c>
    </row>
    <row r="359" spans="1:15" outlineLevel="1">
      <c r="A359" s="83"/>
      <c r="B359" s="83"/>
      <c r="C359" s="120"/>
      <c r="D359" s="151" t="s">
        <v>392</v>
      </c>
      <c r="E359" s="152"/>
      <c r="F359" s="152"/>
      <c r="G359" s="152"/>
      <c r="H359" s="152"/>
      <c r="I359" s="152"/>
      <c r="J359" s="152"/>
      <c r="K359" s="152"/>
      <c r="L359" s="152"/>
      <c r="M359" s="153"/>
      <c r="N359" s="85" t="s">
        <v>480</v>
      </c>
      <c r="O359" s="9">
        <v>0</v>
      </c>
    </row>
    <row r="360" spans="1:15">
      <c r="A360" s="83"/>
      <c r="B360" s="83"/>
      <c r="C360" s="157" t="s">
        <v>481</v>
      </c>
      <c r="D360" s="158"/>
      <c r="E360" s="158"/>
      <c r="F360" s="158"/>
      <c r="G360" s="158"/>
      <c r="H360" s="158"/>
      <c r="I360" s="158"/>
      <c r="J360" s="158"/>
      <c r="K360" s="158"/>
      <c r="L360" s="158"/>
      <c r="M360" s="158"/>
      <c r="N360" s="158"/>
      <c r="O360" s="159"/>
    </row>
    <row r="361" spans="1:15" outlineLevel="1">
      <c r="A361" s="83"/>
      <c r="B361" s="83"/>
      <c r="C361" s="83"/>
      <c r="D361" s="119" t="s">
        <v>482</v>
      </c>
      <c r="E361" s="119"/>
      <c r="F361" s="119"/>
      <c r="G361" s="119"/>
      <c r="H361" s="119"/>
      <c r="I361" s="119"/>
      <c r="J361" s="119"/>
      <c r="K361" s="119"/>
      <c r="L361" s="119"/>
      <c r="M361" s="119"/>
      <c r="N361" s="85" t="s">
        <v>483</v>
      </c>
      <c r="O361" s="9">
        <v>0</v>
      </c>
    </row>
    <row r="362" spans="1:15" outlineLevel="1">
      <c r="A362" s="83"/>
      <c r="B362" s="83"/>
      <c r="C362" s="83"/>
      <c r="D362" s="119" t="s">
        <v>484</v>
      </c>
      <c r="E362" s="119"/>
      <c r="F362" s="119"/>
      <c r="G362" s="119"/>
      <c r="H362" s="119"/>
      <c r="I362" s="119"/>
      <c r="J362" s="119"/>
      <c r="K362" s="119"/>
      <c r="L362" s="119"/>
      <c r="M362" s="119"/>
      <c r="N362" s="85" t="s">
        <v>485</v>
      </c>
      <c r="O362" s="9">
        <v>0</v>
      </c>
    </row>
    <row r="363" spans="1:15" outlineLevel="1">
      <c r="A363" s="83"/>
      <c r="B363" s="83"/>
      <c r="C363" s="83"/>
      <c r="D363" s="119" t="s">
        <v>486</v>
      </c>
      <c r="E363" s="119"/>
      <c r="F363" s="119"/>
      <c r="G363" s="119"/>
      <c r="H363" s="119"/>
      <c r="I363" s="119"/>
      <c r="J363" s="119"/>
      <c r="K363" s="119"/>
      <c r="L363" s="119"/>
      <c r="M363" s="119"/>
      <c r="N363" s="85" t="s">
        <v>487</v>
      </c>
      <c r="O363" s="9">
        <v>0</v>
      </c>
    </row>
    <row r="364" spans="1:15" outlineLevel="1">
      <c r="A364" s="83"/>
      <c r="B364" s="83"/>
      <c r="C364" s="83"/>
      <c r="D364" s="119" t="s">
        <v>488</v>
      </c>
      <c r="E364" s="119"/>
      <c r="F364" s="119"/>
      <c r="G364" s="119"/>
      <c r="H364" s="119"/>
      <c r="I364" s="119"/>
      <c r="J364" s="119"/>
      <c r="K364" s="119"/>
      <c r="L364" s="119"/>
      <c r="M364" s="119"/>
      <c r="N364" s="85" t="s">
        <v>489</v>
      </c>
      <c r="O364" s="9">
        <v>0</v>
      </c>
    </row>
    <row r="365" spans="1:15" outlineLevel="1">
      <c r="A365" s="83"/>
      <c r="B365" s="83"/>
      <c r="C365" s="83"/>
      <c r="D365" s="119" t="s">
        <v>490</v>
      </c>
      <c r="E365" s="119"/>
      <c r="F365" s="119"/>
      <c r="G365" s="119"/>
      <c r="H365" s="119"/>
      <c r="I365" s="119"/>
      <c r="J365" s="119"/>
      <c r="K365" s="119"/>
      <c r="L365" s="119"/>
      <c r="M365" s="119"/>
      <c r="N365" s="85" t="s">
        <v>491</v>
      </c>
      <c r="O365" s="9">
        <v>0</v>
      </c>
    </row>
    <row r="366" spans="1:15" outlineLevel="1">
      <c r="A366" s="83"/>
      <c r="B366" s="83"/>
      <c r="C366" s="83"/>
      <c r="D366" s="119" t="s">
        <v>492</v>
      </c>
      <c r="E366" s="119"/>
      <c r="F366" s="119"/>
      <c r="G366" s="119"/>
      <c r="H366" s="119"/>
      <c r="I366" s="119"/>
      <c r="J366" s="119"/>
      <c r="K366" s="119"/>
      <c r="L366" s="119"/>
      <c r="M366" s="119"/>
      <c r="N366" s="85" t="s">
        <v>493</v>
      </c>
      <c r="O366" s="9">
        <v>0</v>
      </c>
    </row>
    <row r="367" spans="1:15" outlineLevel="1">
      <c r="A367" s="83"/>
      <c r="B367" s="83"/>
      <c r="C367" s="83"/>
      <c r="D367" s="160" t="s">
        <v>494</v>
      </c>
      <c r="E367" s="160"/>
      <c r="F367" s="160"/>
      <c r="G367" s="160"/>
      <c r="H367" s="160"/>
      <c r="I367" s="160"/>
      <c r="J367" s="160"/>
      <c r="K367" s="160"/>
      <c r="L367" s="160"/>
      <c r="M367" s="160"/>
      <c r="N367" s="85" t="s">
        <v>495</v>
      </c>
      <c r="O367" s="9">
        <v>0</v>
      </c>
    </row>
    <row r="368" spans="1:15" outlineLevel="1">
      <c r="A368" s="83"/>
      <c r="B368" s="83"/>
      <c r="C368" s="83"/>
      <c r="D368" s="119" t="s">
        <v>496</v>
      </c>
      <c r="E368" s="119"/>
      <c r="F368" s="119"/>
      <c r="G368" s="119"/>
      <c r="H368" s="119"/>
      <c r="I368" s="119"/>
      <c r="J368" s="119"/>
      <c r="K368" s="119"/>
      <c r="L368" s="119"/>
      <c r="M368" s="119"/>
      <c r="N368" s="85" t="s">
        <v>497</v>
      </c>
      <c r="O368" s="9">
        <v>0</v>
      </c>
    </row>
    <row r="369" spans="1:15" outlineLevel="1">
      <c r="A369" s="83"/>
      <c r="B369" s="83"/>
      <c r="C369" s="83"/>
      <c r="D369" s="119" t="s">
        <v>498</v>
      </c>
      <c r="E369" s="119"/>
      <c r="F369" s="119"/>
      <c r="G369" s="119"/>
      <c r="H369" s="119"/>
      <c r="I369" s="119"/>
      <c r="J369" s="119"/>
      <c r="K369" s="119"/>
      <c r="L369" s="119"/>
      <c r="M369" s="119"/>
      <c r="N369" s="85" t="s">
        <v>499</v>
      </c>
      <c r="O369" s="9">
        <v>0</v>
      </c>
    </row>
    <row r="370" spans="1:15" outlineLevel="1">
      <c r="A370" s="83"/>
      <c r="B370" s="83"/>
      <c r="C370" s="83"/>
      <c r="D370" s="119" t="s">
        <v>500</v>
      </c>
      <c r="E370" s="119"/>
      <c r="F370" s="119"/>
      <c r="G370" s="119"/>
      <c r="H370" s="119"/>
      <c r="I370" s="119"/>
      <c r="J370" s="119"/>
      <c r="K370" s="119"/>
      <c r="L370" s="119"/>
      <c r="M370" s="119"/>
      <c r="N370" s="85" t="s">
        <v>501</v>
      </c>
      <c r="O370" s="9">
        <v>0</v>
      </c>
    </row>
    <row r="371" spans="1:15" outlineLevel="1">
      <c r="A371" s="83"/>
      <c r="B371" s="83"/>
      <c r="C371" s="83"/>
      <c r="D371" s="160" t="s">
        <v>502</v>
      </c>
      <c r="E371" s="160"/>
      <c r="F371" s="160"/>
      <c r="G371" s="160"/>
      <c r="H371" s="160"/>
      <c r="I371" s="160"/>
      <c r="J371" s="160"/>
      <c r="K371" s="160"/>
      <c r="L371" s="160"/>
      <c r="M371" s="160"/>
      <c r="N371" s="85" t="s">
        <v>503</v>
      </c>
      <c r="O371" s="9">
        <v>0</v>
      </c>
    </row>
    <row r="372" spans="1:15">
      <c r="A372" s="83"/>
      <c r="B372" s="83"/>
      <c r="C372" s="157" t="s">
        <v>504</v>
      </c>
      <c r="D372" s="158"/>
      <c r="E372" s="158"/>
      <c r="F372" s="158"/>
      <c r="G372" s="158"/>
      <c r="H372" s="158"/>
      <c r="I372" s="158"/>
      <c r="J372" s="158"/>
      <c r="K372" s="158"/>
      <c r="L372" s="158"/>
      <c r="M372" s="158"/>
      <c r="N372" s="158"/>
      <c r="O372" s="159"/>
    </row>
    <row r="373" spans="1:15" outlineLevel="1">
      <c r="A373" s="83"/>
      <c r="B373" s="83"/>
      <c r="C373" s="83"/>
      <c r="D373" s="121" t="s">
        <v>505</v>
      </c>
      <c r="E373" s="121"/>
      <c r="F373" s="121"/>
      <c r="G373" s="121"/>
      <c r="H373" s="121"/>
      <c r="I373" s="121"/>
      <c r="J373" s="121"/>
      <c r="K373" s="121"/>
      <c r="L373" s="121"/>
      <c r="M373" s="121"/>
      <c r="N373" s="121"/>
      <c r="O373" s="121"/>
    </row>
    <row r="374" spans="1:15" outlineLevel="1">
      <c r="A374" s="83"/>
      <c r="B374" s="83"/>
      <c r="C374" s="83"/>
      <c r="D374" s="120"/>
      <c r="E374" s="119" t="s">
        <v>506</v>
      </c>
      <c r="F374" s="119"/>
      <c r="G374" s="119"/>
      <c r="H374" s="119"/>
      <c r="I374" s="119"/>
      <c r="J374" s="119"/>
      <c r="K374" s="119"/>
      <c r="L374" s="119"/>
      <c r="M374" s="119"/>
      <c r="N374" s="85" t="s">
        <v>507</v>
      </c>
      <c r="O374" s="9">
        <v>0</v>
      </c>
    </row>
    <row r="375" spans="1:15" outlineLevel="1">
      <c r="A375" s="83"/>
      <c r="B375" s="83"/>
      <c r="C375" s="83"/>
      <c r="D375" s="120"/>
      <c r="E375" s="119" t="s">
        <v>508</v>
      </c>
      <c r="F375" s="119"/>
      <c r="G375" s="119"/>
      <c r="H375" s="119"/>
      <c r="I375" s="119"/>
      <c r="J375" s="119"/>
      <c r="K375" s="119"/>
      <c r="L375" s="119"/>
      <c r="M375" s="119"/>
      <c r="N375" s="85" t="s">
        <v>509</v>
      </c>
      <c r="O375" s="9">
        <v>0</v>
      </c>
    </row>
    <row r="376" spans="1:15" outlineLevel="1">
      <c r="A376" s="83"/>
      <c r="B376" s="83"/>
      <c r="C376" s="83"/>
      <c r="D376" s="120"/>
      <c r="E376" s="119" t="s">
        <v>88</v>
      </c>
      <c r="F376" s="119"/>
      <c r="G376" s="119"/>
      <c r="H376" s="119"/>
      <c r="I376" s="119"/>
      <c r="J376" s="119"/>
      <c r="K376" s="119"/>
      <c r="L376" s="119"/>
      <c r="M376" s="119"/>
      <c r="N376" s="85" t="s">
        <v>510</v>
      </c>
      <c r="O376" s="9">
        <v>0</v>
      </c>
    </row>
    <row r="377" spans="1:15" outlineLevel="1">
      <c r="A377" s="83"/>
      <c r="B377" s="83"/>
      <c r="C377" s="83"/>
      <c r="D377" s="119" t="s">
        <v>511</v>
      </c>
      <c r="E377" s="119"/>
      <c r="F377" s="119"/>
      <c r="G377" s="119"/>
      <c r="H377" s="119"/>
      <c r="I377" s="119"/>
      <c r="J377" s="119"/>
      <c r="K377" s="119"/>
      <c r="L377" s="119"/>
      <c r="M377" s="119"/>
      <c r="N377" s="85" t="s">
        <v>512</v>
      </c>
      <c r="O377" s="9">
        <v>0</v>
      </c>
    </row>
    <row r="378" spans="1:15" outlineLevel="1">
      <c r="A378" s="83"/>
      <c r="B378" s="83"/>
      <c r="C378" s="83"/>
      <c r="D378" s="119" t="s">
        <v>513</v>
      </c>
      <c r="E378" s="119"/>
      <c r="F378" s="119"/>
      <c r="G378" s="119"/>
      <c r="H378" s="119"/>
      <c r="I378" s="119"/>
      <c r="J378" s="119"/>
      <c r="K378" s="119"/>
      <c r="L378" s="119"/>
      <c r="M378" s="119"/>
      <c r="N378" s="85" t="s">
        <v>514</v>
      </c>
      <c r="O378" s="9">
        <v>0</v>
      </c>
    </row>
    <row r="379" spans="1:15" outlineLevel="1">
      <c r="A379" s="83"/>
      <c r="B379" s="83"/>
      <c r="C379" s="83"/>
      <c r="D379" s="119" t="s">
        <v>515</v>
      </c>
      <c r="E379" s="119"/>
      <c r="F379" s="119"/>
      <c r="G379" s="119"/>
      <c r="H379" s="119"/>
      <c r="I379" s="119"/>
      <c r="J379" s="119"/>
      <c r="K379" s="119"/>
      <c r="L379" s="119"/>
      <c r="M379" s="119"/>
      <c r="N379" s="85" t="s">
        <v>516</v>
      </c>
      <c r="O379" s="9">
        <v>0</v>
      </c>
    </row>
    <row r="380" spans="1:15" outlineLevel="1">
      <c r="A380" s="83"/>
      <c r="B380" s="83"/>
      <c r="C380" s="83"/>
      <c r="D380" s="119" t="s">
        <v>517</v>
      </c>
      <c r="E380" s="119"/>
      <c r="F380" s="119"/>
      <c r="G380" s="119"/>
      <c r="H380" s="119"/>
      <c r="I380" s="119"/>
      <c r="J380" s="119"/>
      <c r="K380" s="119"/>
      <c r="L380" s="119"/>
      <c r="M380" s="119"/>
      <c r="N380" s="85" t="s">
        <v>518</v>
      </c>
      <c r="O380" s="9">
        <v>0</v>
      </c>
    </row>
    <row r="381" spans="1:15" outlineLevel="1">
      <c r="A381" s="83"/>
      <c r="B381" s="83"/>
      <c r="C381" s="83"/>
      <c r="D381" s="119" t="s">
        <v>88</v>
      </c>
      <c r="E381" s="119"/>
      <c r="F381" s="119"/>
      <c r="G381" s="119"/>
      <c r="H381" s="119"/>
      <c r="I381" s="119"/>
      <c r="J381" s="119"/>
      <c r="K381" s="119"/>
      <c r="L381" s="119"/>
      <c r="M381" s="119"/>
      <c r="N381" s="85" t="s">
        <v>519</v>
      </c>
      <c r="O381" s="9">
        <v>0</v>
      </c>
    </row>
    <row r="382" spans="1:15">
      <c r="A382" s="83"/>
      <c r="B382" s="83"/>
      <c r="C382" s="119" t="s">
        <v>520</v>
      </c>
      <c r="D382" s="119"/>
      <c r="E382" s="119"/>
      <c r="F382" s="119"/>
      <c r="G382" s="119"/>
      <c r="H382" s="119"/>
      <c r="I382" s="119"/>
      <c r="J382" s="119"/>
      <c r="K382" s="119"/>
      <c r="L382" s="119"/>
      <c r="M382" s="119"/>
      <c r="N382" s="85" t="s">
        <v>521</v>
      </c>
      <c r="O382" s="88">
        <v>0</v>
      </c>
    </row>
    <row r="383" spans="1:15">
      <c r="A383" s="83"/>
      <c r="B383" s="83"/>
      <c r="C383" s="119" t="s">
        <v>522</v>
      </c>
      <c r="D383" s="119"/>
      <c r="E383" s="119"/>
      <c r="F383" s="119"/>
      <c r="G383" s="119"/>
      <c r="H383" s="119"/>
      <c r="I383" s="119"/>
      <c r="J383" s="119"/>
      <c r="K383" s="119"/>
      <c r="L383" s="119"/>
      <c r="M383" s="119"/>
      <c r="N383" s="85" t="s">
        <v>523</v>
      </c>
      <c r="O383" s="88">
        <v>0</v>
      </c>
    </row>
    <row r="384" spans="1:15">
      <c r="A384" s="83"/>
      <c r="B384" s="123" t="s">
        <v>524</v>
      </c>
      <c r="C384" s="123"/>
      <c r="D384" s="123"/>
      <c r="E384" s="123"/>
      <c r="F384" s="123"/>
      <c r="G384" s="123"/>
      <c r="H384" s="123"/>
      <c r="I384" s="123"/>
      <c r="J384" s="123"/>
      <c r="K384" s="123"/>
      <c r="L384" s="123"/>
      <c r="M384" s="123"/>
      <c r="N384" s="86" t="s">
        <v>525</v>
      </c>
      <c r="O384" s="11">
        <v>0</v>
      </c>
    </row>
    <row r="385" spans="1:15">
      <c r="A385" s="83"/>
      <c r="B385" s="123" t="s">
        <v>526</v>
      </c>
      <c r="C385" s="123"/>
      <c r="D385" s="123"/>
      <c r="E385" s="123"/>
      <c r="F385" s="123"/>
      <c r="G385" s="123"/>
      <c r="H385" s="123"/>
      <c r="I385" s="123"/>
      <c r="J385" s="123"/>
      <c r="K385" s="123"/>
      <c r="L385" s="123"/>
      <c r="M385" s="123"/>
      <c r="N385" s="86" t="s">
        <v>527</v>
      </c>
      <c r="O385" s="11">
        <v>0</v>
      </c>
    </row>
    <row r="386" spans="1:15">
      <c r="A386" s="122" t="s">
        <v>528</v>
      </c>
      <c r="B386" s="122"/>
      <c r="C386" s="122"/>
      <c r="D386" s="122"/>
      <c r="E386" s="122"/>
      <c r="F386" s="122"/>
      <c r="G386" s="122"/>
      <c r="H386" s="122"/>
      <c r="I386" s="122"/>
      <c r="J386" s="122"/>
      <c r="K386" s="122"/>
      <c r="L386" s="122"/>
      <c r="M386" s="122"/>
      <c r="N386" s="122"/>
      <c r="O386" s="122"/>
    </row>
    <row r="387" spans="1:15">
      <c r="A387" s="83"/>
      <c r="B387" s="122" t="s">
        <v>529</v>
      </c>
      <c r="C387" s="122"/>
      <c r="D387" s="122"/>
      <c r="E387" s="122"/>
      <c r="F387" s="122"/>
      <c r="G387" s="122"/>
      <c r="H387" s="122"/>
      <c r="I387" s="122"/>
      <c r="J387" s="122"/>
      <c r="K387" s="122"/>
      <c r="L387" s="122"/>
      <c r="M387" s="122"/>
      <c r="N387" s="122"/>
      <c r="O387" s="122"/>
    </row>
    <row r="388" spans="1:15">
      <c r="A388" s="83"/>
      <c r="B388" s="83"/>
      <c r="C388" s="122" t="s">
        <v>530</v>
      </c>
      <c r="D388" s="122"/>
      <c r="E388" s="122"/>
      <c r="F388" s="122"/>
      <c r="G388" s="122"/>
      <c r="H388" s="122"/>
      <c r="I388" s="122"/>
      <c r="J388" s="122"/>
      <c r="K388" s="122"/>
      <c r="L388" s="122"/>
      <c r="M388" s="122"/>
      <c r="N388" s="122"/>
      <c r="O388" s="122"/>
    </row>
    <row r="389" spans="1:15" outlineLevel="1">
      <c r="A389" s="83"/>
      <c r="B389" s="83"/>
      <c r="C389" s="83"/>
      <c r="D389" s="121" t="s">
        <v>531</v>
      </c>
      <c r="E389" s="121"/>
      <c r="F389" s="121"/>
      <c r="G389" s="121"/>
      <c r="H389" s="121"/>
      <c r="I389" s="121"/>
      <c r="J389" s="121"/>
      <c r="K389" s="121"/>
      <c r="L389" s="161" t="s">
        <v>532</v>
      </c>
      <c r="M389" s="161"/>
      <c r="N389" s="161" t="s">
        <v>533</v>
      </c>
      <c r="O389" s="161"/>
    </row>
    <row r="390" spans="1:15" outlineLevel="1">
      <c r="A390" s="83"/>
      <c r="B390" s="83"/>
      <c r="C390" s="83"/>
      <c r="D390" s="120"/>
      <c r="E390" s="119" t="s">
        <v>534</v>
      </c>
      <c r="F390" s="119"/>
      <c r="G390" s="119"/>
      <c r="H390" s="119"/>
      <c r="I390" s="119"/>
      <c r="J390" s="119"/>
      <c r="K390" s="119"/>
      <c r="L390" s="85" t="s">
        <v>535</v>
      </c>
      <c r="M390" s="9">
        <v>0</v>
      </c>
      <c r="N390" s="85" t="s">
        <v>536</v>
      </c>
      <c r="O390" s="88">
        <v>0</v>
      </c>
    </row>
    <row r="391" spans="1:15" outlineLevel="1">
      <c r="A391" s="83"/>
      <c r="B391" s="83"/>
      <c r="C391" s="83"/>
      <c r="D391" s="120"/>
      <c r="E391" s="119" t="s">
        <v>537</v>
      </c>
      <c r="F391" s="119"/>
      <c r="G391" s="119"/>
      <c r="H391" s="119"/>
      <c r="I391" s="119"/>
      <c r="J391" s="119"/>
      <c r="K391" s="119"/>
      <c r="L391" s="85" t="s">
        <v>538</v>
      </c>
      <c r="M391" s="9">
        <v>0</v>
      </c>
      <c r="N391" s="85" t="s">
        <v>539</v>
      </c>
      <c r="O391" s="88">
        <v>0</v>
      </c>
    </row>
    <row r="392" spans="1:15" outlineLevel="1">
      <c r="A392" s="83"/>
      <c r="B392" s="83"/>
      <c r="C392" s="83"/>
      <c r="D392" s="121" t="s">
        <v>540</v>
      </c>
      <c r="E392" s="121"/>
      <c r="F392" s="121"/>
      <c r="G392" s="121"/>
      <c r="H392" s="121"/>
      <c r="I392" s="121"/>
      <c r="J392" s="121"/>
      <c r="K392" s="121"/>
      <c r="L392" s="162" t="s">
        <v>532</v>
      </c>
      <c r="M392" s="162"/>
      <c r="N392" s="162" t="s">
        <v>533</v>
      </c>
      <c r="O392" s="162"/>
    </row>
    <row r="393" spans="1:15" outlineLevel="1">
      <c r="A393" s="83"/>
      <c r="B393" s="83"/>
      <c r="C393" s="83"/>
      <c r="D393" s="120"/>
      <c r="E393" s="119" t="s">
        <v>534</v>
      </c>
      <c r="F393" s="119"/>
      <c r="G393" s="119"/>
      <c r="H393" s="119"/>
      <c r="I393" s="119"/>
      <c r="J393" s="119"/>
      <c r="K393" s="119"/>
      <c r="L393" s="85" t="s">
        <v>541</v>
      </c>
      <c r="M393" s="9">
        <v>0</v>
      </c>
      <c r="N393" s="85" t="s">
        <v>542</v>
      </c>
      <c r="O393" s="88">
        <v>0</v>
      </c>
    </row>
    <row r="394" spans="1:15" outlineLevel="1">
      <c r="A394" s="83"/>
      <c r="B394" s="83"/>
      <c r="C394" s="83"/>
      <c r="D394" s="120"/>
      <c r="E394" s="119" t="s">
        <v>537</v>
      </c>
      <c r="F394" s="119"/>
      <c r="G394" s="119"/>
      <c r="H394" s="119"/>
      <c r="I394" s="119"/>
      <c r="J394" s="119"/>
      <c r="K394" s="119"/>
      <c r="L394" s="85" t="s">
        <v>543</v>
      </c>
      <c r="M394" s="9">
        <v>0</v>
      </c>
      <c r="N394" s="85" t="s">
        <v>544</v>
      </c>
      <c r="O394" s="88">
        <v>0</v>
      </c>
    </row>
    <row r="395" spans="1:15" outlineLevel="1">
      <c r="A395" s="83"/>
      <c r="B395" s="83"/>
      <c r="C395" s="83"/>
      <c r="D395" s="121" t="s">
        <v>545</v>
      </c>
      <c r="E395" s="121"/>
      <c r="F395" s="121"/>
      <c r="G395" s="121"/>
      <c r="H395" s="121"/>
      <c r="I395" s="121"/>
      <c r="J395" s="121"/>
      <c r="K395" s="121"/>
      <c r="L395" s="162" t="s">
        <v>532</v>
      </c>
      <c r="M395" s="162"/>
      <c r="N395" s="162" t="s">
        <v>533</v>
      </c>
      <c r="O395" s="162"/>
    </row>
    <row r="396" spans="1:15" outlineLevel="1">
      <c r="A396" s="83"/>
      <c r="B396" s="83"/>
      <c r="C396" s="83"/>
      <c r="D396" s="120"/>
      <c r="E396" s="119" t="s">
        <v>546</v>
      </c>
      <c r="F396" s="119"/>
      <c r="G396" s="119"/>
      <c r="H396" s="119"/>
      <c r="I396" s="119"/>
      <c r="J396" s="119"/>
      <c r="K396" s="119"/>
      <c r="L396" s="85" t="s">
        <v>547</v>
      </c>
      <c r="M396" s="9">
        <v>0</v>
      </c>
      <c r="N396" s="85" t="s">
        <v>548</v>
      </c>
      <c r="O396" s="88">
        <v>0</v>
      </c>
    </row>
    <row r="397" spans="1:15" outlineLevel="1">
      <c r="A397" s="83"/>
      <c r="B397" s="83"/>
      <c r="C397" s="83"/>
      <c r="D397" s="120"/>
      <c r="E397" s="119" t="s">
        <v>549</v>
      </c>
      <c r="F397" s="119"/>
      <c r="G397" s="119"/>
      <c r="H397" s="119"/>
      <c r="I397" s="119"/>
      <c r="J397" s="119"/>
      <c r="K397" s="119"/>
      <c r="L397" s="85" t="s">
        <v>550</v>
      </c>
      <c r="M397" s="9">
        <v>0</v>
      </c>
      <c r="N397" s="85" t="s">
        <v>551</v>
      </c>
      <c r="O397" s="88">
        <v>0</v>
      </c>
    </row>
    <row r="398" spans="1:15" outlineLevel="1">
      <c r="A398" s="83"/>
      <c r="B398" s="83"/>
      <c r="C398" s="83"/>
      <c r="D398" s="119" t="s">
        <v>552</v>
      </c>
      <c r="E398" s="119"/>
      <c r="F398" s="119"/>
      <c r="G398" s="119"/>
      <c r="H398" s="119"/>
      <c r="I398" s="119"/>
      <c r="J398" s="119"/>
      <c r="K398" s="119"/>
      <c r="L398" s="85" t="s">
        <v>553</v>
      </c>
      <c r="M398" s="9">
        <v>0</v>
      </c>
      <c r="N398" s="85" t="s">
        <v>554</v>
      </c>
      <c r="O398" s="88">
        <v>0</v>
      </c>
    </row>
    <row r="399" spans="1:15" outlineLevel="1">
      <c r="A399" s="83"/>
      <c r="B399" s="83"/>
      <c r="C399" s="83"/>
      <c r="D399" s="119" t="s">
        <v>555</v>
      </c>
      <c r="E399" s="119"/>
      <c r="F399" s="119"/>
      <c r="G399" s="119"/>
      <c r="H399" s="119"/>
      <c r="I399" s="119"/>
      <c r="J399" s="119"/>
      <c r="K399" s="119"/>
      <c r="L399" s="85" t="s">
        <v>556</v>
      </c>
      <c r="M399" s="9">
        <v>0</v>
      </c>
      <c r="N399" s="85" t="s">
        <v>557</v>
      </c>
      <c r="O399" s="88">
        <v>0</v>
      </c>
    </row>
    <row r="400" spans="1:15" outlineLevel="1">
      <c r="A400" s="83"/>
      <c r="B400" s="83"/>
      <c r="C400" s="83"/>
      <c r="D400" s="119" t="s">
        <v>558</v>
      </c>
      <c r="E400" s="119"/>
      <c r="F400" s="119"/>
      <c r="G400" s="119"/>
      <c r="H400" s="119"/>
      <c r="I400" s="119"/>
      <c r="J400" s="119"/>
      <c r="K400" s="119"/>
      <c r="L400" s="85" t="s">
        <v>559</v>
      </c>
      <c r="M400" s="9">
        <v>0</v>
      </c>
      <c r="N400" s="85" t="s">
        <v>560</v>
      </c>
      <c r="O400" s="88">
        <v>0</v>
      </c>
    </row>
    <row r="401" spans="1:15">
      <c r="A401" s="83"/>
      <c r="B401" s="83"/>
      <c r="C401" s="122" t="s">
        <v>563</v>
      </c>
      <c r="D401" s="122"/>
      <c r="E401" s="122"/>
      <c r="F401" s="122"/>
      <c r="G401" s="122"/>
      <c r="H401" s="122"/>
      <c r="I401" s="122"/>
      <c r="J401" s="122"/>
      <c r="K401" s="122"/>
      <c r="L401" s="122"/>
      <c r="M401" s="122"/>
      <c r="N401" s="122"/>
      <c r="O401" s="122"/>
    </row>
    <row r="402" spans="1:15" outlineLevel="1">
      <c r="A402" s="83"/>
      <c r="B402" s="83"/>
      <c r="C402" s="83"/>
      <c r="D402" s="121" t="s">
        <v>564</v>
      </c>
      <c r="E402" s="121"/>
      <c r="F402" s="121"/>
      <c r="G402" s="121"/>
      <c r="H402" s="121"/>
      <c r="I402" s="121"/>
      <c r="J402" s="121"/>
      <c r="K402" s="121"/>
      <c r="L402" s="162" t="s">
        <v>532</v>
      </c>
      <c r="M402" s="162"/>
      <c r="N402" s="162" t="s">
        <v>533</v>
      </c>
      <c r="O402" s="162"/>
    </row>
    <row r="403" spans="1:15" outlineLevel="1">
      <c r="A403" s="83"/>
      <c r="B403" s="83"/>
      <c r="C403" s="83"/>
      <c r="D403" s="120"/>
      <c r="E403" s="119" t="s">
        <v>1363</v>
      </c>
      <c r="F403" s="119"/>
      <c r="G403" s="119"/>
      <c r="H403" s="119"/>
      <c r="I403" s="119"/>
      <c r="J403" s="119"/>
      <c r="K403" s="119"/>
      <c r="L403" s="85" t="s">
        <v>565</v>
      </c>
      <c r="M403" s="9">
        <v>0</v>
      </c>
      <c r="N403" s="85" t="s">
        <v>566</v>
      </c>
      <c r="O403" s="88">
        <v>0</v>
      </c>
    </row>
    <row r="404" spans="1:15" outlineLevel="1">
      <c r="A404" s="83"/>
      <c r="B404" s="83"/>
      <c r="C404" s="83"/>
      <c r="D404" s="120"/>
      <c r="E404" s="119" t="s">
        <v>1364</v>
      </c>
      <c r="F404" s="119"/>
      <c r="G404" s="119"/>
      <c r="H404" s="119"/>
      <c r="I404" s="119"/>
      <c r="J404" s="119"/>
      <c r="K404" s="119"/>
      <c r="L404" s="85" t="s">
        <v>567</v>
      </c>
      <c r="M404" s="9">
        <v>0</v>
      </c>
      <c r="N404" s="85" t="s">
        <v>568</v>
      </c>
      <c r="O404" s="88">
        <v>0</v>
      </c>
    </row>
    <row r="405" spans="1:15" outlineLevel="1">
      <c r="A405" s="83"/>
      <c r="B405" s="83"/>
      <c r="C405" s="83"/>
      <c r="D405" s="121" t="s">
        <v>569</v>
      </c>
      <c r="E405" s="121"/>
      <c r="F405" s="121"/>
      <c r="G405" s="121"/>
      <c r="H405" s="121"/>
      <c r="I405" s="121"/>
      <c r="J405" s="121"/>
      <c r="K405" s="121"/>
      <c r="L405" s="162" t="s">
        <v>532</v>
      </c>
      <c r="M405" s="162"/>
      <c r="N405" s="162" t="s">
        <v>533</v>
      </c>
      <c r="O405" s="162"/>
    </row>
    <row r="406" spans="1:15" outlineLevel="1">
      <c r="A406" s="83"/>
      <c r="B406" s="83"/>
      <c r="C406" s="83"/>
      <c r="D406" s="120"/>
      <c r="E406" s="119" t="s">
        <v>570</v>
      </c>
      <c r="F406" s="119"/>
      <c r="G406" s="119"/>
      <c r="H406" s="119"/>
      <c r="I406" s="119"/>
      <c r="J406" s="119"/>
      <c r="K406" s="119"/>
      <c r="L406" s="85" t="s">
        <v>571</v>
      </c>
      <c r="M406" s="9">
        <v>0</v>
      </c>
      <c r="N406" s="85" t="s">
        <v>572</v>
      </c>
      <c r="O406" s="88">
        <v>0</v>
      </c>
    </row>
    <row r="407" spans="1:15" outlineLevel="1">
      <c r="A407" s="83"/>
      <c r="B407" s="83"/>
      <c r="C407" s="83"/>
      <c r="D407" s="120"/>
      <c r="E407" s="119" t="s">
        <v>573</v>
      </c>
      <c r="F407" s="119"/>
      <c r="G407" s="119"/>
      <c r="H407" s="119"/>
      <c r="I407" s="119"/>
      <c r="J407" s="119"/>
      <c r="K407" s="119"/>
      <c r="L407" s="85" t="s">
        <v>574</v>
      </c>
      <c r="M407" s="9">
        <v>0</v>
      </c>
      <c r="N407" s="85" t="s">
        <v>575</v>
      </c>
      <c r="O407" s="88">
        <v>0</v>
      </c>
    </row>
    <row r="408" spans="1:15" outlineLevel="1">
      <c r="A408" s="83"/>
      <c r="B408" s="83"/>
      <c r="C408" s="83"/>
      <c r="D408" s="119" t="s">
        <v>576</v>
      </c>
      <c r="E408" s="119"/>
      <c r="F408" s="119"/>
      <c r="G408" s="119"/>
      <c r="H408" s="119"/>
      <c r="I408" s="119"/>
      <c r="J408" s="119"/>
      <c r="K408" s="119"/>
      <c r="L408" s="85" t="s">
        <v>577</v>
      </c>
      <c r="M408" s="9">
        <v>0</v>
      </c>
      <c r="N408" s="85" t="s">
        <v>578</v>
      </c>
      <c r="O408" s="88">
        <v>0</v>
      </c>
    </row>
    <row r="409" spans="1:15" outlineLevel="1">
      <c r="A409" s="83"/>
      <c r="B409" s="83"/>
      <c r="C409" s="83"/>
      <c r="D409" s="119" t="s">
        <v>579</v>
      </c>
      <c r="E409" s="119"/>
      <c r="F409" s="119"/>
      <c r="G409" s="119"/>
      <c r="H409" s="119"/>
      <c r="I409" s="119"/>
      <c r="J409" s="119"/>
      <c r="K409" s="119"/>
      <c r="L409" s="85" t="s">
        <v>580</v>
      </c>
      <c r="M409" s="9">
        <v>0</v>
      </c>
      <c r="N409" s="85" t="s">
        <v>581</v>
      </c>
      <c r="O409" s="88">
        <v>0</v>
      </c>
    </row>
    <row r="410" spans="1:15" outlineLevel="1">
      <c r="A410" s="83"/>
      <c r="B410" s="83"/>
      <c r="C410" s="83"/>
      <c r="D410" s="119" t="s">
        <v>582</v>
      </c>
      <c r="E410" s="119"/>
      <c r="F410" s="119"/>
      <c r="G410" s="119"/>
      <c r="H410" s="119"/>
      <c r="I410" s="119"/>
      <c r="J410" s="119"/>
      <c r="K410" s="119"/>
      <c r="L410" s="85" t="s">
        <v>583</v>
      </c>
      <c r="M410" s="9">
        <v>0</v>
      </c>
      <c r="N410" s="85" t="s">
        <v>584</v>
      </c>
      <c r="O410" s="88">
        <v>0</v>
      </c>
    </row>
    <row r="411" spans="1:15" outlineLevel="1">
      <c r="A411" s="83"/>
      <c r="B411" s="83"/>
      <c r="C411" s="83"/>
      <c r="D411" s="119" t="s">
        <v>585</v>
      </c>
      <c r="E411" s="119"/>
      <c r="F411" s="119"/>
      <c r="G411" s="119"/>
      <c r="H411" s="119"/>
      <c r="I411" s="119"/>
      <c r="J411" s="119"/>
      <c r="K411" s="119"/>
      <c r="L411" s="85" t="s">
        <v>586</v>
      </c>
      <c r="M411" s="9">
        <v>0</v>
      </c>
      <c r="N411" s="85" t="s">
        <v>587</v>
      </c>
      <c r="O411" s="88">
        <v>0</v>
      </c>
    </row>
    <row r="412" spans="1:15" outlineLevel="1">
      <c r="A412" s="83"/>
      <c r="B412" s="83"/>
      <c r="C412" s="83"/>
      <c r="D412" s="119" t="s">
        <v>588</v>
      </c>
      <c r="E412" s="119"/>
      <c r="F412" s="119"/>
      <c r="G412" s="119"/>
      <c r="H412" s="119"/>
      <c r="I412" s="119"/>
      <c r="J412" s="119"/>
      <c r="K412" s="119"/>
      <c r="L412" s="85" t="s">
        <v>589</v>
      </c>
      <c r="M412" s="9">
        <v>0</v>
      </c>
      <c r="N412" s="85" t="s">
        <v>590</v>
      </c>
      <c r="O412" s="88">
        <v>0</v>
      </c>
    </row>
    <row r="413" spans="1:15" outlineLevel="1">
      <c r="A413" s="83"/>
      <c r="B413" s="83"/>
      <c r="C413" s="83"/>
      <c r="D413" s="119" t="s">
        <v>591</v>
      </c>
      <c r="E413" s="119"/>
      <c r="F413" s="119"/>
      <c r="G413" s="119"/>
      <c r="H413" s="119"/>
      <c r="I413" s="119"/>
      <c r="J413" s="119"/>
      <c r="K413" s="119"/>
      <c r="L413" s="85" t="s">
        <v>592</v>
      </c>
      <c r="M413" s="9">
        <v>0</v>
      </c>
      <c r="N413" s="85" t="s">
        <v>593</v>
      </c>
      <c r="O413" s="88">
        <v>0</v>
      </c>
    </row>
    <row r="414" spans="1:15" outlineLevel="1">
      <c r="A414" s="83"/>
      <c r="B414" s="83"/>
      <c r="C414" s="83"/>
      <c r="D414" s="119" t="s">
        <v>594</v>
      </c>
      <c r="E414" s="119"/>
      <c r="F414" s="119"/>
      <c r="G414" s="119"/>
      <c r="H414" s="119"/>
      <c r="I414" s="119"/>
      <c r="J414" s="119"/>
      <c r="K414" s="119"/>
      <c r="L414" s="85" t="s">
        <v>595</v>
      </c>
      <c r="M414" s="9">
        <v>0</v>
      </c>
      <c r="N414" s="85" t="s">
        <v>596</v>
      </c>
      <c r="O414" s="88">
        <v>0</v>
      </c>
    </row>
    <row r="415" spans="1:15" outlineLevel="1">
      <c r="A415" s="83"/>
      <c r="B415" s="83"/>
      <c r="C415" s="83"/>
      <c r="D415" s="157" t="s">
        <v>597</v>
      </c>
      <c r="E415" s="158"/>
      <c r="F415" s="158"/>
      <c r="G415" s="158"/>
      <c r="H415" s="158"/>
      <c r="I415" s="158"/>
      <c r="J415" s="158"/>
      <c r="K415" s="159"/>
      <c r="L415" s="162" t="s">
        <v>532</v>
      </c>
      <c r="M415" s="162"/>
      <c r="N415" s="162" t="s">
        <v>533</v>
      </c>
      <c r="O415" s="162"/>
    </row>
    <row r="416" spans="1:15" outlineLevel="1">
      <c r="A416" s="83"/>
      <c r="B416" s="83"/>
      <c r="C416" s="83"/>
      <c r="D416" s="83"/>
      <c r="E416" s="119" t="s">
        <v>598</v>
      </c>
      <c r="F416" s="119"/>
      <c r="G416" s="119"/>
      <c r="H416" s="119"/>
      <c r="I416" s="119"/>
      <c r="J416" s="119"/>
      <c r="K416" s="119"/>
      <c r="L416" s="85" t="s">
        <v>599</v>
      </c>
      <c r="M416" s="9">
        <v>0</v>
      </c>
      <c r="N416" s="85" t="s">
        <v>600</v>
      </c>
      <c r="O416" s="88">
        <v>0</v>
      </c>
    </row>
    <row r="417" spans="1:15" outlineLevel="1">
      <c r="A417" s="83"/>
      <c r="B417" s="83"/>
      <c r="C417" s="83"/>
      <c r="D417" s="83"/>
      <c r="E417" s="119" t="s">
        <v>601</v>
      </c>
      <c r="F417" s="119"/>
      <c r="G417" s="119"/>
      <c r="H417" s="119"/>
      <c r="I417" s="119"/>
      <c r="J417" s="119"/>
      <c r="K417" s="119"/>
      <c r="L417" s="85" t="s">
        <v>602</v>
      </c>
      <c r="M417" s="9">
        <v>0</v>
      </c>
      <c r="N417" s="85" t="s">
        <v>603</v>
      </c>
      <c r="O417" s="88">
        <v>0</v>
      </c>
    </row>
    <row r="418" spans="1:15" outlineLevel="1">
      <c r="A418" s="83"/>
      <c r="B418" s="83"/>
      <c r="C418" s="83"/>
      <c r="D418" s="83"/>
      <c r="E418" s="119" t="s">
        <v>604</v>
      </c>
      <c r="F418" s="119"/>
      <c r="G418" s="119"/>
      <c r="H418" s="119"/>
      <c r="I418" s="119"/>
      <c r="J418" s="119"/>
      <c r="K418" s="119"/>
      <c r="L418" s="85" t="s">
        <v>605</v>
      </c>
      <c r="M418" s="9">
        <v>0</v>
      </c>
      <c r="N418" s="85" t="s">
        <v>606</v>
      </c>
      <c r="O418" s="88">
        <v>0</v>
      </c>
    </row>
    <row r="419" spans="1:15" outlineLevel="1">
      <c r="A419" s="83"/>
      <c r="B419" s="83"/>
      <c r="C419" s="83"/>
      <c r="D419" s="83"/>
      <c r="E419" s="119" t="s">
        <v>607</v>
      </c>
      <c r="F419" s="119"/>
      <c r="G419" s="119"/>
      <c r="H419" s="119"/>
      <c r="I419" s="119"/>
      <c r="J419" s="119"/>
      <c r="K419" s="119"/>
      <c r="L419" s="85" t="s">
        <v>608</v>
      </c>
      <c r="M419" s="9">
        <v>0</v>
      </c>
      <c r="N419" s="85" t="s">
        <v>609</v>
      </c>
      <c r="O419" s="88">
        <v>0</v>
      </c>
    </row>
    <row r="420" spans="1:15" outlineLevel="1">
      <c r="A420" s="83"/>
      <c r="B420" s="83"/>
      <c r="C420" s="83"/>
      <c r="D420" s="83"/>
      <c r="E420" s="119" t="s">
        <v>610</v>
      </c>
      <c r="F420" s="119"/>
      <c r="G420" s="119"/>
      <c r="H420" s="119"/>
      <c r="I420" s="119"/>
      <c r="J420" s="119"/>
      <c r="K420" s="119"/>
      <c r="L420" s="85" t="s">
        <v>611</v>
      </c>
      <c r="M420" s="9">
        <v>0</v>
      </c>
      <c r="N420" s="85" t="s">
        <v>612</v>
      </c>
      <c r="O420" s="88">
        <v>0</v>
      </c>
    </row>
    <row r="421" spans="1:15" outlineLevel="1">
      <c r="A421" s="83"/>
      <c r="B421" s="83"/>
      <c r="C421" s="83"/>
      <c r="D421" s="83"/>
      <c r="E421" s="119" t="s">
        <v>613</v>
      </c>
      <c r="F421" s="119"/>
      <c r="G421" s="119"/>
      <c r="H421" s="119"/>
      <c r="I421" s="119"/>
      <c r="J421" s="119"/>
      <c r="K421" s="119"/>
      <c r="L421" s="85" t="s">
        <v>614</v>
      </c>
      <c r="M421" s="9">
        <v>0</v>
      </c>
      <c r="N421" s="85" t="s">
        <v>615</v>
      </c>
      <c r="O421" s="88">
        <v>0</v>
      </c>
    </row>
    <row r="422" spans="1:15" outlineLevel="1">
      <c r="A422" s="83"/>
      <c r="B422" s="83"/>
      <c r="C422" s="83"/>
      <c r="D422" s="83"/>
      <c r="E422" s="119" t="s">
        <v>616</v>
      </c>
      <c r="F422" s="119"/>
      <c r="G422" s="119"/>
      <c r="H422" s="119"/>
      <c r="I422" s="119"/>
      <c r="J422" s="119"/>
      <c r="K422" s="119"/>
      <c r="L422" s="85" t="s">
        <v>617</v>
      </c>
      <c r="M422" s="9">
        <v>0</v>
      </c>
      <c r="N422" s="85" t="s">
        <v>618</v>
      </c>
      <c r="O422" s="88">
        <v>0</v>
      </c>
    </row>
    <row r="423" spans="1:15" outlineLevel="1">
      <c r="A423" s="83"/>
      <c r="B423" s="83"/>
      <c r="C423" s="83"/>
      <c r="D423" s="83"/>
      <c r="E423" s="119" t="s">
        <v>619</v>
      </c>
      <c r="F423" s="119"/>
      <c r="G423" s="119"/>
      <c r="H423" s="119"/>
      <c r="I423" s="119"/>
      <c r="J423" s="119"/>
      <c r="K423" s="119"/>
      <c r="L423" s="85" t="s">
        <v>620</v>
      </c>
      <c r="M423" s="9">
        <v>0</v>
      </c>
      <c r="N423" s="85" t="s">
        <v>621</v>
      </c>
      <c r="O423" s="88">
        <v>0</v>
      </c>
    </row>
    <row r="424" spans="1:15" outlineLevel="1">
      <c r="A424" s="83"/>
      <c r="B424" s="83"/>
      <c r="C424" s="83"/>
      <c r="D424" s="83"/>
      <c r="E424" s="119" t="s">
        <v>622</v>
      </c>
      <c r="F424" s="119"/>
      <c r="G424" s="119"/>
      <c r="H424" s="119"/>
      <c r="I424" s="119"/>
      <c r="J424" s="119"/>
      <c r="K424" s="119"/>
      <c r="L424" s="85" t="s">
        <v>623</v>
      </c>
      <c r="M424" s="9">
        <v>0</v>
      </c>
      <c r="N424" s="85" t="s">
        <v>624</v>
      </c>
      <c r="O424" s="88">
        <v>0</v>
      </c>
    </row>
    <row r="425" spans="1:15" outlineLevel="1">
      <c r="A425" s="83"/>
      <c r="B425" s="83"/>
      <c r="C425" s="83"/>
      <c r="D425" s="83"/>
      <c r="E425" s="119" t="s">
        <v>392</v>
      </c>
      <c r="F425" s="119"/>
      <c r="G425" s="119"/>
      <c r="H425" s="119"/>
      <c r="I425" s="119"/>
      <c r="J425" s="119"/>
      <c r="K425" s="119"/>
      <c r="L425" s="85" t="s">
        <v>625</v>
      </c>
      <c r="M425" s="9">
        <v>0</v>
      </c>
      <c r="N425" s="85" t="s">
        <v>626</v>
      </c>
      <c r="O425" s="88">
        <v>0</v>
      </c>
    </row>
    <row r="426" spans="1:15" outlineLevel="1">
      <c r="A426" s="83"/>
      <c r="B426" s="83"/>
      <c r="C426" s="83"/>
      <c r="D426" s="157" t="s">
        <v>627</v>
      </c>
      <c r="E426" s="158"/>
      <c r="F426" s="158"/>
      <c r="G426" s="158"/>
      <c r="H426" s="158"/>
      <c r="I426" s="158"/>
      <c r="J426" s="158"/>
      <c r="K426" s="159"/>
      <c r="L426" s="162" t="s">
        <v>532</v>
      </c>
      <c r="M426" s="162"/>
      <c r="N426" s="162" t="s">
        <v>533</v>
      </c>
      <c r="O426" s="162"/>
    </row>
    <row r="427" spans="1:15" outlineLevel="1">
      <c r="A427" s="83"/>
      <c r="B427" s="83"/>
      <c r="C427" s="83"/>
      <c r="D427" s="83"/>
      <c r="E427" s="119" t="s">
        <v>378</v>
      </c>
      <c r="F427" s="119"/>
      <c r="G427" s="119"/>
      <c r="H427" s="119"/>
      <c r="I427" s="119"/>
      <c r="J427" s="119"/>
      <c r="K427" s="119"/>
      <c r="L427" s="85" t="s">
        <v>628</v>
      </c>
      <c r="M427" s="9">
        <v>0</v>
      </c>
      <c r="N427" s="85" t="s">
        <v>629</v>
      </c>
      <c r="O427" s="88">
        <v>0</v>
      </c>
    </row>
    <row r="428" spans="1:15" outlineLevel="1">
      <c r="A428" s="83"/>
      <c r="B428" s="83"/>
      <c r="C428" s="83"/>
      <c r="D428" s="83"/>
      <c r="E428" s="119" t="s">
        <v>630</v>
      </c>
      <c r="F428" s="119"/>
      <c r="G428" s="119"/>
      <c r="H428" s="119"/>
      <c r="I428" s="119"/>
      <c r="J428" s="119"/>
      <c r="K428" s="119"/>
      <c r="L428" s="85" t="s">
        <v>631</v>
      </c>
      <c r="M428" s="9">
        <v>0</v>
      </c>
      <c r="N428" s="85" t="s">
        <v>632</v>
      </c>
      <c r="O428" s="88">
        <v>0</v>
      </c>
    </row>
    <row r="429" spans="1:15" outlineLevel="1">
      <c r="A429" s="83"/>
      <c r="B429" s="83"/>
      <c r="C429" s="83"/>
      <c r="D429" s="83"/>
      <c r="E429" s="119" t="s">
        <v>382</v>
      </c>
      <c r="F429" s="119"/>
      <c r="G429" s="119"/>
      <c r="H429" s="119"/>
      <c r="I429" s="119"/>
      <c r="J429" s="119"/>
      <c r="K429" s="119"/>
      <c r="L429" s="85" t="s">
        <v>633</v>
      </c>
      <c r="M429" s="9">
        <v>0</v>
      </c>
      <c r="N429" s="85" t="s">
        <v>634</v>
      </c>
      <c r="O429" s="88">
        <v>0</v>
      </c>
    </row>
    <row r="430" spans="1:15" outlineLevel="1">
      <c r="A430" s="83"/>
      <c r="B430" s="83"/>
      <c r="C430" s="83"/>
      <c r="D430" s="83"/>
      <c r="E430" s="119" t="s">
        <v>384</v>
      </c>
      <c r="F430" s="119"/>
      <c r="G430" s="119"/>
      <c r="H430" s="119"/>
      <c r="I430" s="119"/>
      <c r="J430" s="119"/>
      <c r="K430" s="119"/>
      <c r="L430" s="85" t="s">
        <v>635</v>
      </c>
      <c r="M430" s="9">
        <v>0</v>
      </c>
      <c r="N430" s="85" t="s">
        <v>636</v>
      </c>
      <c r="O430" s="88">
        <v>0</v>
      </c>
    </row>
    <row r="431" spans="1:15" outlineLevel="1">
      <c r="A431" s="83"/>
      <c r="B431" s="83"/>
      <c r="C431" s="83"/>
      <c r="D431" s="83"/>
      <c r="E431" s="119" t="s">
        <v>386</v>
      </c>
      <c r="F431" s="119"/>
      <c r="G431" s="119"/>
      <c r="H431" s="119"/>
      <c r="I431" s="119"/>
      <c r="J431" s="119"/>
      <c r="K431" s="119"/>
      <c r="L431" s="85" t="s">
        <v>637</v>
      </c>
      <c r="M431" s="9">
        <v>0</v>
      </c>
      <c r="N431" s="85" t="s">
        <v>638</v>
      </c>
      <c r="O431" s="88">
        <v>0</v>
      </c>
    </row>
    <row r="432" spans="1:15" outlineLevel="1">
      <c r="A432" s="83"/>
      <c r="B432" s="83"/>
      <c r="C432" s="83"/>
      <c r="D432" s="83"/>
      <c r="E432" s="119" t="s">
        <v>388</v>
      </c>
      <c r="F432" s="119"/>
      <c r="G432" s="119"/>
      <c r="H432" s="119"/>
      <c r="I432" s="119"/>
      <c r="J432" s="119"/>
      <c r="K432" s="119"/>
      <c r="L432" s="85" t="s">
        <v>639</v>
      </c>
      <c r="M432" s="9">
        <v>0</v>
      </c>
      <c r="N432" s="85" t="s">
        <v>640</v>
      </c>
      <c r="O432" s="88">
        <v>0</v>
      </c>
    </row>
    <row r="433" spans="1:15" outlineLevel="1">
      <c r="A433" s="83"/>
      <c r="B433" s="83"/>
      <c r="C433" s="83"/>
      <c r="D433" s="83"/>
      <c r="E433" s="119" t="s">
        <v>390</v>
      </c>
      <c r="F433" s="119"/>
      <c r="G433" s="119"/>
      <c r="H433" s="119"/>
      <c r="I433" s="119"/>
      <c r="J433" s="119"/>
      <c r="K433" s="119"/>
      <c r="L433" s="85" t="s">
        <v>641</v>
      </c>
      <c r="M433" s="9">
        <v>0</v>
      </c>
      <c r="N433" s="85" t="s">
        <v>642</v>
      </c>
      <c r="O433" s="88">
        <v>0</v>
      </c>
    </row>
    <row r="434" spans="1:15" outlineLevel="1">
      <c r="A434" s="83"/>
      <c r="B434" s="83"/>
      <c r="C434" s="83"/>
      <c r="D434" s="83"/>
      <c r="E434" s="119" t="s">
        <v>392</v>
      </c>
      <c r="F434" s="119"/>
      <c r="G434" s="119"/>
      <c r="H434" s="119"/>
      <c r="I434" s="119"/>
      <c r="J434" s="119"/>
      <c r="K434" s="119"/>
      <c r="L434" s="85" t="s">
        <v>643</v>
      </c>
      <c r="M434" s="9">
        <v>0</v>
      </c>
      <c r="N434" s="85" t="s">
        <v>644</v>
      </c>
      <c r="O434" s="88">
        <v>0</v>
      </c>
    </row>
    <row r="435" spans="1:15" outlineLevel="1">
      <c r="A435" s="83"/>
      <c r="B435" s="83"/>
      <c r="C435" s="83"/>
      <c r="D435" s="121" t="s">
        <v>645</v>
      </c>
      <c r="E435" s="121"/>
      <c r="F435" s="121"/>
      <c r="G435" s="121"/>
      <c r="H435" s="121"/>
      <c r="I435" s="121"/>
      <c r="J435" s="121"/>
      <c r="K435" s="121"/>
      <c r="L435" s="162" t="s">
        <v>532</v>
      </c>
      <c r="M435" s="162"/>
      <c r="N435" s="162" t="s">
        <v>533</v>
      </c>
      <c r="O435" s="162"/>
    </row>
    <row r="436" spans="1:15" outlineLevel="1">
      <c r="A436" s="83"/>
      <c r="B436" s="83"/>
      <c r="C436" s="83"/>
      <c r="D436" s="120"/>
      <c r="E436" s="119" t="s">
        <v>646</v>
      </c>
      <c r="F436" s="119"/>
      <c r="G436" s="119"/>
      <c r="H436" s="119"/>
      <c r="I436" s="119"/>
      <c r="J436" s="119"/>
      <c r="K436" s="119"/>
      <c r="L436" s="85" t="s">
        <v>647</v>
      </c>
      <c r="M436" s="9">
        <v>0</v>
      </c>
      <c r="N436" s="85" t="s">
        <v>648</v>
      </c>
      <c r="O436" s="88">
        <v>0</v>
      </c>
    </row>
    <row r="437" spans="1:15" outlineLevel="1">
      <c r="A437" s="83"/>
      <c r="B437" s="83"/>
      <c r="C437" s="83"/>
      <c r="D437" s="120"/>
      <c r="E437" s="119" t="s">
        <v>88</v>
      </c>
      <c r="F437" s="119"/>
      <c r="G437" s="119"/>
      <c r="H437" s="119"/>
      <c r="I437" s="119"/>
      <c r="J437" s="119"/>
      <c r="K437" s="119"/>
      <c r="L437" s="85" t="s">
        <v>649</v>
      </c>
      <c r="M437" s="9">
        <v>0</v>
      </c>
      <c r="N437" s="85" t="s">
        <v>650</v>
      </c>
      <c r="O437" s="88">
        <v>0</v>
      </c>
    </row>
    <row r="438" spans="1:15" outlineLevel="1">
      <c r="A438" s="83"/>
      <c r="B438" s="83"/>
      <c r="C438" s="83"/>
      <c r="D438" s="121" t="s">
        <v>651</v>
      </c>
      <c r="E438" s="121"/>
      <c r="F438" s="121"/>
      <c r="G438" s="121"/>
      <c r="H438" s="121"/>
      <c r="I438" s="121"/>
      <c r="J438" s="121"/>
      <c r="K438" s="121"/>
      <c r="L438" s="162" t="s">
        <v>532</v>
      </c>
      <c r="M438" s="162"/>
      <c r="N438" s="162" t="s">
        <v>533</v>
      </c>
      <c r="O438" s="162"/>
    </row>
    <row r="439" spans="1:15" outlineLevel="1">
      <c r="A439" s="83"/>
      <c r="B439" s="83"/>
      <c r="C439" s="83"/>
      <c r="D439" s="120"/>
      <c r="E439" s="119" t="s">
        <v>652</v>
      </c>
      <c r="F439" s="119"/>
      <c r="G439" s="119"/>
      <c r="H439" s="119"/>
      <c r="I439" s="119"/>
      <c r="J439" s="119"/>
      <c r="K439" s="119"/>
      <c r="L439" s="85" t="s">
        <v>653</v>
      </c>
      <c r="M439" s="9">
        <v>0</v>
      </c>
      <c r="N439" s="85" t="s">
        <v>654</v>
      </c>
      <c r="O439" s="88">
        <v>0</v>
      </c>
    </row>
    <row r="440" spans="1:15" outlineLevel="1">
      <c r="A440" s="83"/>
      <c r="B440" s="83"/>
      <c r="C440" s="83"/>
      <c r="D440" s="120"/>
      <c r="E440" s="119" t="s">
        <v>655</v>
      </c>
      <c r="F440" s="119"/>
      <c r="G440" s="119"/>
      <c r="H440" s="119"/>
      <c r="I440" s="119"/>
      <c r="J440" s="119"/>
      <c r="K440" s="119"/>
      <c r="L440" s="85" t="s">
        <v>656</v>
      </c>
      <c r="M440" s="9">
        <v>0</v>
      </c>
      <c r="N440" s="85" t="s">
        <v>657</v>
      </c>
      <c r="O440" s="88">
        <v>0</v>
      </c>
    </row>
    <row r="441" spans="1:15" outlineLevel="1">
      <c r="A441" s="83"/>
      <c r="B441" s="83"/>
      <c r="C441" s="83"/>
      <c r="D441" s="120"/>
      <c r="E441" s="119" t="s">
        <v>40</v>
      </c>
      <c r="F441" s="119"/>
      <c r="G441" s="119"/>
      <c r="H441" s="119"/>
      <c r="I441" s="119"/>
      <c r="J441" s="119"/>
      <c r="K441" s="119"/>
      <c r="L441" s="85" t="s">
        <v>658</v>
      </c>
      <c r="M441" s="9">
        <v>0</v>
      </c>
      <c r="N441" s="85" t="s">
        <v>659</v>
      </c>
      <c r="O441" s="88">
        <v>0</v>
      </c>
    </row>
    <row r="442" spans="1:15" outlineLevel="1">
      <c r="A442" s="83"/>
      <c r="B442" s="83"/>
      <c r="C442" s="83"/>
      <c r="D442" s="121" t="s">
        <v>660</v>
      </c>
      <c r="E442" s="121"/>
      <c r="F442" s="121"/>
      <c r="G442" s="121"/>
      <c r="H442" s="121"/>
      <c r="I442" s="121"/>
      <c r="J442" s="121"/>
      <c r="K442" s="121"/>
      <c r="L442" s="162" t="s">
        <v>532</v>
      </c>
      <c r="M442" s="162"/>
      <c r="N442" s="162" t="s">
        <v>533</v>
      </c>
      <c r="O442" s="162"/>
    </row>
    <row r="443" spans="1:15" outlineLevel="1">
      <c r="A443" s="83"/>
      <c r="B443" s="83"/>
      <c r="C443" s="83"/>
      <c r="D443" s="120"/>
      <c r="E443" s="119" t="s">
        <v>661</v>
      </c>
      <c r="F443" s="119"/>
      <c r="G443" s="119"/>
      <c r="H443" s="119"/>
      <c r="I443" s="119"/>
      <c r="J443" s="119"/>
      <c r="K443" s="119"/>
      <c r="L443" s="85" t="s">
        <v>662</v>
      </c>
      <c r="M443" s="9">
        <v>0</v>
      </c>
      <c r="N443" s="85" t="s">
        <v>663</v>
      </c>
      <c r="O443" s="88">
        <v>0</v>
      </c>
    </row>
    <row r="444" spans="1:15" outlineLevel="1">
      <c r="A444" s="83"/>
      <c r="B444" s="83"/>
      <c r="C444" s="83"/>
      <c r="D444" s="120"/>
      <c r="E444" s="119" t="s">
        <v>88</v>
      </c>
      <c r="F444" s="119"/>
      <c r="G444" s="119"/>
      <c r="H444" s="119"/>
      <c r="I444" s="119"/>
      <c r="J444" s="119"/>
      <c r="K444" s="119"/>
      <c r="L444" s="85" t="s">
        <v>664</v>
      </c>
      <c r="M444" s="9">
        <v>0</v>
      </c>
      <c r="N444" s="85" t="s">
        <v>665</v>
      </c>
      <c r="O444" s="88">
        <v>0</v>
      </c>
    </row>
    <row r="445" spans="1:15" outlineLevel="1">
      <c r="A445" s="83"/>
      <c r="B445" s="83"/>
      <c r="C445" s="83"/>
      <c r="D445" s="119" t="s">
        <v>666</v>
      </c>
      <c r="E445" s="119"/>
      <c r="F445" s="119"/>
      <c r="G445" s="119"/>
      <c r="H445" s="119"/>
      <c r="I445" s="119"/>
      <c r="J445" s="119"/>
      <c r="K445" s="119"/>
      <c r="L445" s="85" t="s">
        <v>667</v>
      </c>
      <c r="M445" s="9">
        <v>0</v>
      </c>
      <c r="N445" s="85" t="s">
        <v>668</v>
      </c>
      <c r="O445" s="88">
        <v>0</v>
      </c>
    </row>
    <row r="446" spans="1:15" outlineLevel="1">
      <c r="A446" s="83"/>
      <c r="B446" s="83"/>
      <c r="C446" s="83"/>
      <c r="D446" s="119" t="s">
        <v>88</v>
      </c>
      <c r="E446" s="119"/>
      <c r="F446" s="119"/>
      <c r="G446" s="119"/>
      <c r="H446" s="119"/>
      <c r="I446" s="119"/>
      <c r="J446" s="119"/>
      <c r="K446" s="119"/>
      <c r="L446" s="85" t="s">
        <v>669</v>
      </c>
      <c r="M446" s="9">
        <v>0</v>
      </c>
      <c r="N446" s="85" t="s">
        <v>670</v>
      </c>
      <c r="O446" s="88">
        <v>0</v>
      </c>
    </row>
    <row r="447" spans="1:15">
      <c r="A447" s="83"/>
      <c r="B447" s="83"/>
      <c r="C447" s="122" t="s">
        <v>671</v>
      </c>
      <c r="D447" s="122"/>
      <c r="E447" s="122"/>
      <c r="F447" s="122"/>
      <c r="G447" s="122"/>
      <c r="H447" s="122"/>
      <c r="I447" s="122"/>
      <c r="J447" s="122"/>
      <c r="K447" s="122"/>
      <c r="L447" s="122"/>
      <c r="M447" s="122"/>
      <c r="N447" s="122"/>
      <c r="O447" s="122"/>
    </row>
    <row r="448" spans="1:15" outlineLevel="1">
      <c r="A448" s="83"/>
      <c r="B448" s="83"/>
      <c r="C448" s="83"/>
      <c r="D448" s="121" t="s">
        <v>672</v>
      </c>
      <c r="E448" s="121"/>
      <c r="F448" s="121"/>
      <c r="G448" s="121"/>
      <c r="H448" s="121"/>
      <c r="I448" s="121"/>
      <c r="J448" s="121"/>
      <c r="K448" s="121"/>
      <c r="L448" s="121"/>
      <c r="M448" s="121"/>
      <c r="N448" s="121"/>
      <c r="O448" s="121"/>
    </row>
    <row r="449" spans="1:15" outlineLevel="1">
      <c r="A449" s="83"/>
      <c r="B449" s="83"/>
      <c r="C449" s="83"/>
      <c r="D449" s="120"/>
      <c r="E449" s="121" t="s">
        <v>673</v>
      </c>
      <c r="F449" s="121"/>
      <c r="G449" s="121"/>
      <c r="H449" s="121"/>
      <c r="I449" s="121"/>
      <c r="J449" s="121"/>
      <c r="K449" s="121"/>
      <c r="L449" s="121"/>
      <c r="M449" s="121"/>
      <c r="N449" s="121"/>
      <c r="O449" s="121"/>
    </row>
    <row r="450" spans="1:15" outlineLevel="1">
      <c r="A450" s="83"/>
      <c r="B450" s="83"/>
      <c r="C450" s="83"/>
      <c r="D450" s="120"/>
      <c r="E450" s="120"/>
      <c r="F450" s="121" t="s">
        <v>36</v>
      </c>
      <c r="G450" s="121"/>
      <c r="H450" s="121"/>
      <c r="I450" s="121"/>
      <c r="J450" s="121"/>
      <c r="K450" s="121"/>
      <c r="L450" s="162" t="s">
        <v>532</v>
      </c>
      <c r="M450" s="162"/>
      <c r="N450" s="162" t="s">
        <v>533</v>
      </c>
      <c r="O450" s="162"/>
    </row>
    <row r="451" spans="1:15" outlineLevel="1">
      <c r="A451" s="83"/>
      <c r="B451" s="83"/>
      <c r="C451" s="83"/>
      <c r="D451" s="120"/>
      <c r="E451" s="120"/>
      <c r="F451" s="120"/>
      <c r="G451" s="119" t="s">
        <v>674</v>
      </c>
      <c r="H451" s="119"/>
      <c r="I451" s="119"/>
      <c r="J451" s="119"/>
      <c r="K451" s="119"/>
      <c r="L451" s="85" t="s">
        <v>675</v>
      </c>
      <c r="M451" s="9">
        <v>0</v>
      </c>
      <c r="N451" s="85" t="s">
        <v>676</v>
      </c>
      <c r="O451" s="88">
        <v>0</v>
      </c>
    </row>
    <row r="452" spans="1:15" outlineLevel="1">
      <c r="A452" s="83"/>
      <c r="B452" s="83"/>
      <c r="C452" s="83"/>
      <c r="D452" s="120"/>
      <c r="E452" s="120"/>
      <c r="F452" s="120"/>
      <c r="G452" s="119" t="s">
        <v>40</v>
      </c>
      <c r="H452" s="119"/>
      <c r="I452" s="119"/>
      <c r="J452" s="119"/>
      <c r="K452" s="119"/>
      <c r="L452" s="85" t="s">
        <v>677</v>
      </c>
      <c r="M452" s="9">
        <v>0</v>
      </c>
      <c r="N452" s="85" t="s">
        <v>678</v>
      </c>
      <c r="O452" s="88">
        <v>0</v>
      </c>
    </row>
    <row r="453" spans="1:15" outlineLevel="1">
      <c r="A453" s="83"/>
      <c r="B453" s="83"/>
      <c r="C453" s="83"/>
      <c r="D453" s="120"/>
      <c r="E453" s="120"/>
      <c r="F453" s="121" t="s">
        <v>44</v>
      </c>
      <c r="G453" s="121"/>
      <c r="H453" s="121"/>
      <c r="I453" s="121"/>
      <c r="J453" s="121"/>
      <c r="K453" s="121"/>
      <c r="L453" s="162" t="s">
        <v>532</v>
      </c>
      <c r="M453" s="162"/>
      <c r="N453" s="162" t="s">
        <v>533</v>
      </c>
      <c r="O453" s="162"/>
    </row>
    <row r="454" spans="1:15" outlineLevel="1">
      <c r="A454" s="83"/>
      <c r="B454" s="83"/>
      <c r="C454" s="83"/>
      <c r="D454" s="120"/>
      <c r="E454" s="120"/>
      <c r="F454" s="120"/>
      <c r="G454" s="119" t="s">
        <v>674</v>
      </c>
      <c r="H454" s="119"/>
      <c r="I454" s="119"/>
      <c r="J454" s="119"/>
      <c r="K454" s="119"/>
      <c r="L454" s="85" t="s">
        <v>679</v>
      </c>
      <c r="M454" s="9">
        <v>0</v>
      </c>
      <c r="N454" s="85" t="s">
        <v>680</v>
      </c>
      <c r="O454" s="88">
        <v>0</v>
      </c>
    </row>
    <row r="455" spans="1:15" outlineLevel="1">
      <c r="A455" s="83"/>
      <c r="B455" s="83"/>
      <c r="C455" s="83"/>
      <c r="D455" s="120"/>
      <c r="E455" s="120"/>
      <c r="F455" s="120"/>
      <c r="G455" s="119" t="s">
        <v>40</v>
      </c>
      <c r="H455" s="119"/>
      <c r="I455" s="119"/>
      <c r="J455" s="119"/>
      <c r="K455" s="119"/>
      <c r="L455" s="85" t="s">
        <v>681</v>
      </c>
      <c r="M455" s="9">
        <v>0</v>
      </c>
      <c r="N455" s="85" t="s">
        <v>682</v>
      </c>
      <c r="O455" s="88">
        <v>0</v>
      </c>
    </row>
    <row r="456" spans="1:15" outlineLevel="1">
      <c r="A456" s="83"/>
      <c r="B456" s="83"/>
      <c r="C456" s="83"/>
      <c r="D456" s="120"/>
      <c r="E456" s="121" t="s">
        <v>683</v>
      </c>
      <c r="F456" s="121"/>
      <c r="G456" s="121"/>
      <c r="H456" s="121"/>
      <c r="I456" s="121"/>
      <c r="J456" s="121"/>
      <c r="K456" s="121"/>
      <c r="L456" s="121"/>
      <c r="M456" s="121"/>
      <c r="N456" s="121"/>
      <c r="O456" s="121"/>
    </row>
    <row r="457" spans="1:15" outlineLevel="1">
      <c r="A457" s="83"/>
      <c r="B457" s="83"/>
      <c r="C457" s="83"/>
      <c r="D457" s="120"/>
      <c r="E457" s="120"/>
      <c r="F457" s="121" t="s">
        <v>36</v>
      </c>
      <c r="G457" s="121"/>
      <c r="H457" s="121"/>
      <c r="I457" s="121"/>
      <c r="J457" s="121"/>
      <c r="K457" s="121"/>
      <c r="L457" s="162" t="s">
        <v>532</v>
      </c>
      <c r="M457" s="162"/>
      <c r="N457" s="162" t="s">
        <v>533</v>
      </c>
      <c r="O457" s="162"/>
    </row>
    <row r="458" spans="1:15" outlineLevel="1">
      <c r="A458" s="83"/>
      <c r="B458" s="83"/>
      <c r="C458" s="83"/>
      <c r="D458" s="120"/>
      <c r="E458" s="120"/>
      <c r="F458" s="120"/>
      <c r="G458" s="119" t="s">
        <v>674</v>
      </c>
      <c r="H458" s="119"/>
      <c r="I458" s="119"/>
      <c r="J458" s="119"/>
      <c r="K458" s="119"/>
      <c r="L458" s="85" t="s">
        <v>684</v>
      </c>
      <c r="M458" s="9">
        <v>0</v>
      </c>
      <c r="N458" s="85" t="s">
        <v>685</v>
      </c>
      <c r="O458" s="88">
        <v>0</v>
      </c>
    </row>
    <row r="459" spans="1:15" outlineLevel="1">
      <c r="A459" s="83"/>
      <c r="B459" s="83"/>
      <c r="C459" s="83"/>
      <c r="D459" s="120"/>
      <c r="E459" s="120"/>
      <c r="F459" s="120"/>
      <c r="G459" s="119" t="s">
        <v>40</v>
      </c>
      <c r="H459" s="119"/>
      <c r="I459" s="119"/>
      <c r="J459" s="119"/>
      <c r="K459" s="119"/>
      <c r="L459" s="85" t="s">
        <v>686</v>
      </c>
      <c r="M459" s="9">
        <v>0</v>
      </c>
      <c r="N459" s="85" t="s">
        <v>687</v>
      </c>
      <c r="O459" s="88">
        <v>0</v>
      </c>
    </row>
    <row r="460" spans="1:15" outlineLevel="1">
      <c r="A460" s="83"/>
      <c r="B460" s="83"/>
      <c r="C460" s="83"/>
      <c r="D460" s="120"/>
      <c r="E460" s="120"/>
      <c r="F460" s="121" t="s">
        <v>44</v>
      </c>
      <c r="G460" s="121" t="s">
        <v>411</v>
      </c>
      <c r="H460" s="121"/>
      <c r="I460" s="121"/>
      <c r="J460" s="121"/>
      <c r="K460" s="121"/>
      <c r="L460" s="162" t="s">
        <v>532</v>
      </c>
      <c r="M460" s="162"/>
      <c r="N460" s="162" t="s">
        <v>533</v>
      </c>
      <c r="O460" s="162"/>
    </row>
    <row r="461" spans="1:15" outlineLevel="1">
      <c r="A461" s="83"/>
      <c r="B461" s="83"/>
      <c r="C461" s="83"/>
      <c r="D461" s="120"/>
      <c r="E461" s="120"/>
      <c r="F461" s="120"/>
      <c r="G461" s="119" t="s">
        <v>674</v>
      </c>
      <c r="H461" s="119"/>
      <c r="I461" s="119"/>
      <c r="J461" s="119"/>
      <c r="K461" s="119"/>
      <c r="L461" s="85" t="s">
        <v>688</v>
      </c>
      <c r="M461" s="9">
        <v>0</v>
      </c>
      <c r="N461" s="85" t="s">
        <v>689</v>
      </c>
      <c r="O461" s="88">
        <v>0</v>
      </c>
    </row>
    <row r="462" spans="1:15" outlineLevel="1">
      <c r="A462" s="83"/>
      <c r="B462" s="83"/>
      <c r="C462" s="83"/>
      <c r="D462" s="120"/>
      <c r="E462" s="120"/>
      <c r="F462" s="120"/>
      <c r="G462" s="119" t="s">
        <v>40</v>
      </c>
      <c r="H462" s="119"/>
      <c r="I462" s="119"/>
      <c r="J462" s="119"/>
      <c r="K462" s="119"/>
      <c r="L462" s="85" t="s">
        <v>690</v>
      </c>
      <c r="M462" s="9">
        <v>0</v>
      </c>
      <c r="N462" s="85" t="s">
        <v>691</v>
      </c>
      <c r="O462" s="88">
        <v>0</v>
      </c>
    </row>
    <row r="463" spans="1:15" outlineLevel="1">
      <c r="A463" s="83"/>
      <c r="B463" s="83"/>
      <c r="C463" s="83"/>
      <c r="D463" s="120"/>
      <c r="E463" s="121" t="s">
        <v>692</v>
      </c>
      <c r="F463" s="121"/>
      <c r="G463" s="121"/>
      <c r="H463" s="121"/>
      <c r="I463" s="121"/>
      <c r="J463" s="121"/>
      <c r="K463" s="121"/>
      <c r="L463" s="121"/>
      <c r="M463" s="121"/>
      <c r="N463" s="121"/>
      <c r="O463" s="121"/>
    </row>
    <row r="464" spans="1:15" outlineLevel="1">
      <c r="A464" s="83"/>
      <c r="B464" s="83"/>
      <c r="C464" s="83"/>
      <c r="D464" s="120"/>
      <c r="E464" s="120"/>
      <c r="F464" s="121" t="s">
        <v>36</v>
      </c>
      <c r="G464" s="121"/>
      <c r="H464" s="121"/>
      <c r="I464" s="121"/>
      <c r="J464" s="121"/>
      <c r="K464" s="121"/>
      <c r="L464" s="162" t="s">
        <v>532</v>
      </c>
      <c r="M464" s="162"/>
      <c r="N464" s="162" t="s">
        <v>533</v>
      </c>
      <c r="O464" s="162"/>
    </row>
    <row r="465" spans="1:15" outlineLevel="1">
      <c r="A465" s="83"/>
      <c r="B465" s="83"/>
      <c r="C465" s="83"/>
      <c r="D465" s="120"/>
      <c r="E465" s="120"/>
      <c r="F465" s="120"/>
      <c r="G465" s="119" t="s">
        <v>674</v>
      </c>
      <c r="H465" s="119"/>
      <c r="I465" s="119"/>
      <c r="J465" s="119"/>
      <c r="K465" s="119"/>
      <c r="L465" s="85" t="s">
        <v>693</v>
      </c>
      <c r="M465" s="9">
        <v>0</v>
      </c>
      <c r="N465" s="85" t="s">
        <v>694</v>
      </c>
      <c r="O465" s="88">
        <v>0</v>
      </c>
    </row>
    <row r="466" spans="1:15" outlineLevel="1">
      <c r="A466" s="83"/>
      <c r="B466" s="83"/>
      <c r="C466" s="83"/>
      <c r="D466" s="120"/>
      <c r="E466" s="120"/>
      <c r="F466" s="120"/>
      <c r="G466" s="119" t="s">
        <v>40</v>
      </c>
      <c r="H466" s="119"/>
      <c r="I466" s="119"/>
      <c r="J466" s="119"/>
      <c r="K466" s="119"/>
      <c r="L466" s="85" t="s">
        <v>695</v>
      </c>
      <c r="M466" s="9">
        <v>0</v>
      </c>
      <c r="N466" s="85" t="s">
        <v>696</v>
      </c>
      <c r="O466" s="88">
        <v>0</v>
      </c>
    </row>
    <row r="467" spans="1:15" outlineLevel="1">
      <c r="A467" s="83"/>
      <c r="B467" s="83"/>
      <c r="C467" s="83"/>
      <c r="D467" s="120"/>
      <c r="E467" s="120"/>
      <c r="F467" s="121" t="s">
        <v>44</v>
      </c>
      <c r="G467" s="121" t="s">
        <v>411</v>
      </c>
      <c r="H467" s="121"/>
      <c r="I467" s="121"/>
      <c r="J467" s="121"/>
      <c r="K467" s="121"/>
      <c r="L467" s="162" t="s">
        <v>532</v>
      </c>
      <c r="M467" s="162"/>
      <c r="N467" s="162" t="s">
        <v>533</v>
      </c>
      <c r="O467" s="162"/>
    </row>
    <row r="468" spans="1:15" outlineLevel="1">
      <c r="A468" s="83"/>
      <c r="B468" s="83"/>
      <c r="C468" s="83"/>
      <c r="D468" s="120"/>
      <c r="E468" s="120"/>
      <c r="F468" s="120"/>
      <c r="G468" s="119" t="s">
        <v>674</v>
      </c>
      <c r="H468" s="119"/>
      <c r="I468" s="119"/>
      <c r="J468" s="119"/>
      <c r="K468" s="119"/>
      <c r="L468" s="85" t="s">
        <v>697</v>
      </c>
      <c r="M468" s="9">
        <v>0</v>
      </c>
      <c r="N468" s="85" t="s">
        <v>698</v>
      </c>
      <c r="O468" s="88">
        <v>0</v>
      </c>
    </row>
    <row r="469" spans="1:15" outlineLevel="1">
      <c r="A469" s="83"/>
      <c r="B469" s="83"/>
      <c r="C469" s="83"/>
      <c r="D469" s="120"/>
      <c r="E469" s="120"/>
      <c r="F469" s="120"/>
      <c r="G469" s="119" t="s">
        <v>40</v>
      </c>
      <c r="H469" s="119"/>
      <c r="I469" s="119"/>
      <c r="J469" s="119"/>
      <c r="K469" s="119"/>
      <c r="L469" s="85" t="s">
        <v>699</v>
      </c>
      <c r="M469" s="9">
        <v>0</v>
      </c>
      <c r="N469" s="85" t="s">
        <v>700</v>
      </c>
      <c r="O469" s="88">
        <v>0</v>
      </c>
    </row>
    <row r="470" spans="1:15" outlineLevel="1">
      <c r="A470" s="83"/>
      <c r="B470" s="83"/>
      <c r="C470" s="83"/>
      <c r="D470" s="120"/>
      <c r="E470" s="121" t="s">
        <v>701</v>
      </c>
      <c r="F470" s="121"/>
      <c r="G470" s="121"/>
      <c r="H470" s="121"/>
      <c r="I470" s="121"/>
      <c r="J470" s="121"/>
      <c r="K470" s="121"/>
      <c r="L470" s="121"/>
      <c r="M470" s="121"/>
      <c r="N470" s="121"/>
      <c r="O470" s="121"/>
    </row>
    <row r="471" spans="1:15" outlineLevel="1">
      <c r="A471" s="83"/>
      <c r="B471" s="83"/>
      <c r="C471" s="83"/>
      <c r="D471" s="120"/>
      <c r="E471" s="120"/>
      <c r="F471" s="121" t="s">
        <v>36</v>
      </c>
      <c r="G471" s="121"/>
      <c r="H471" s="121"/>
      <c r="I471" s="121"/>
      <c r="J471" s="121"/>
      <c r="K471" s="121"/>
      <c r="L471" s="162" t="s">
        <v>532</v>
      </c>
      <c r="M471" s="162"/>
      <c r="N471" s="162" t="s">
        <v>533</v>
      </c>
      <c r="O471" s="162"/>
    </row>
    <row r="472" spans="1:15" outlineLevel="1">
      <c r="A472" s="83"/>
      <c r="B472" s="83"/>
      <c r="C472" s="83"/>
      <c r="D472" s="120"/>
      <c r="E472" s="120"/>
      <c r="F472" s="120"/>
      <c r="G472" s="119" t="s">
        <v>674</v>
      </c>
      <c r="H472" s="119"/>
      <c r="I472" s="119"/>
      <c r="J472" s="119"/>
      <c r="K472" s="119"/>
      <c r="L472" s="85" t="s">
        <v>702</v>
      </c>
      <c r="M472" s="9">
        <v>0</v>
      </c>
      <c r="N472" s="85" t="s">
        <v>703</v>
      </c>
      <c r="O472" s="88">
        <v>0</v>
      </c>
    </row>
    <row r="473" spans="1:15" outlineLevel="1">
      <c r="A473" s="83"/>
      <c r="B473" s="83"/>
      <c r="C473" s="83"/>
      <c r="D473" s="120"/>
      <c r="E473" s="120"/>
      <c r="F473" s="120"/>
      <c r="G473" s="119" t="s">
        <v>40</v>
      </c>
      <c r="H473" s="119"/>
      <c r="I473" s="119"/>
      <c r="J473" s="119"/>
      <c r="K473" s="119"/>
      <c r="L473" s="85" t="s">
        <v>704</v>
      </c>
      <c r="M473" s="9">
        <v>0</v>
      </c>
      <c r="N473" s="85" t="s">
        <v>705</v>
      </c>
      <c r="O473" s="88">
        <v>0</v>
      </c>
    </row>
    <row r="474" spans="1:15" outlineLevel="1">
      <c r="A474" s="83"/>
      <c r="B474" s="83"/>
      <c r="C474" s="83"/>
      <c r="D474" s="120"/>
      <c r="E474" s="120"/>
      <c r="F474" s="121" t="s">
        <v>44</v>
      </c>
      <c r="G474" s="121" t="s">
        <v>411</v>
      </c>
      <c r="H474" s="121"/>
      <c r="I474" s="121"/>
      <c r="J474" s="121"/>
      <c r="K474" s="121"/>
      <c r="L474" s="162" t="s">
        <v>532</v>
      </c>
      <c r="M474" s="162"/>
      <c r="N474" s="162" t="s">
        <v>533</v>
      </c>
      <c r="O474" s="162"/>
    </row>
    <row r="475" spans="1:15" outlineLevel="1">
      <c r="A475" s="83"/>
      <c r="B475" s="83"/>
      <c r="C475" s="83"/>
      <c r="D475" s="120"/>
      <c r="E475" s="120"/>
      <c r="F475" s="120"/>
      <c r="G475" s="119" t="s">
        <v>674</v>
      </c>
      <c r="H475" s="119"/>
      <c r="I475" s="119"/>
      <c r="J475" s="119"/>
      <c r="K475" s="119"/>
      <c r="L475" s="85" t="s">
        <v>706</v>
      </c>
      <c r="M475" s="9">
        <v>0</v>
      </c>
      <c r="N475" s="85" t="s">
        <v>707</v>
      </c>
      <c r="O475" s="88">
        <v>0</v>
      </c>
    </row>
    <row r="476" spans="1:15" outlineLevel="1">
      <c r="A476" s="83"/>
      <c r="B476" s="83"/>
      <c r="C476" s="83"/>
      <c r="D476" s="120"/>
      <c r="E476" s="120"/>
      <c r="F476" s="120"/>
      <c r="G476" s="119" t="s">
        <v>40</v>
      </c>
      <c r="H476" s="119"/>
      <c r="I476" s="119"/>
      <c r="J476" s="119"/>
      <c r="K476" s="119"/>
      <c r="L476" s="85" t="s">
        <v>708</v>
      </c>
      <c r="M476" s="9">
        <v>0</v>
      </c>
      <c r="N476" s="85" t="s">
        <v>709</v>
      </c>
      <c r="O476" s="88">
        <v>0</v>
      </c>
    </row>
    <row r="477" spans="1:15" outlineLevel="1">
      <c r="A477" s="83"/>
      <c r="B477" s="83"/>
      <c r="C477" s="83"/>
      <c r="D477" s="83"/>
      <c r="E477" s="163" t="s">
        <v>710</v>
      </c>
      <c r="F477" s="163"/>
      <c r="G477" s="163"/>
      <c r="H477" s="163"/>
      <c r="I477" s="163"/>
      <c r="J477" s="163"/>
      <c r="K477" s="163"/>
      <c r="L477" s="162" t="s">
        <v>532</v>
      </c>
      <c r="M477" s="162"/>
      <c r="N477" s="162" t="s">
        <v>533</v>
      </c>
      <c r="O477" s="162"/>
    </row>
    <row r="478" spans="1:15" outlineLevel="1">
      <c r="A478" s="83"/>
      <c r="B478" s="83"/>
      <c r="C478" s="83"/>
      <c r="D478" s="120"/>
      <c r="E478" s="119" t="s">
        <v>711</v>
      </c>
      <c r="F478" s="119"/>
      <c r="G478" s="119"/>
      <c r="H478" s="119"/>
      <c r="I478" s="119"/>
      <c r="J478" s="119"/>
      <c r="K478" s="119"/>
      <c r="L478" s="85" t="s">
        <v>712</v>
      </c>
      <c r="M478" s="9">
        <v>0</v>
      </c>
      <c r="N478" s="85" t="s">
        <v>713</v>
      </c>
      <c r="O478" s="88">
        <v>0</v>
      </c>
    </row>
    <row r="479" spans="1:15" outlineLevel="1">
      <c r="A479" s="83"/>
      <c r="B479" s="83"/>
      <c r="C479" s="83"/>
      <c r="D479" s="120"/>
      <c r="E479" s="119" t="s">
        <v>88</v>
      </c>
      <c r="F479" s="119"/>
      <c r="G479" s="119"/>
      <c r="H479" s="119"/>
      <c r="I479" s="119"/>
      <c r="J479" s="119"/>
      <c r="K479" s="119"/>
      <c r="L479" s="85" t="s">
        <v>714</v>
      </c>
      <c r="M479" s="9">
        <v>0</v>
      </c>
      <c r="N479" s="85" t="s">
        <v>715</v>
      </c>
      <c r="O479" s="88">
        <v>0</v>
      </c>
    </row>
    <row r="480" spans="1:15" outlineLevel="1">
      <c r="A480" s="83"/>
      <c r="B480" s="83"/>
      <c r="C480" s="83"/>
      <c r="D480" s="119" t="s">
        <v>716</v>
      </c>
      <c r="E480" s="119"/>
      <c r="F480" s="119"/>
      <c r="G480" s="119"/>
      <c r="H480" s="119"/>
      <c r="I480" s="119"/>
      <c r="J480" s="119"/>
      <c r="K480" s="119"/>
      <c r="L480" s="85" t="s">
        <v>717</v>
      </c>
      <c r="M480" s="9">
        <v>0</v>
      </c>
      <c r="N480" s="85" t="s">
        <v>718</v>
      </c>
      <c r="O480" s="88">
        <v>0</v>
      </c>
    </row>
    <row r="481" spans="1:15" outlineLevel="1">
      <c r="A481" s="83"/>
      <c r="B481" s="83"/>
      <c r="C481" s="83"/>
      <c r="D481" s="119" t="s">
        <v>88</v>
      </c>
      <c r="E481" s="119"/>
      <c r="F481" s="119"/>
      <c r="G481" s="119"/>
      <c r="H481" s="119"/>
      <c r="I481" s="119"/>
      <c r="J481" s="119"/>
      <c r="K481" s="119"/>
      <c r="L481" s="85" t="s">
        <v>719</v>
      </c>
      <c r="M481" s="9">
        <v>0</v>
      </c>
      <c r="N481" s="85" t="s">
        <v>720</v>
      </c>
      <c r="O481" s="88">
        <v>0</v>
      </c>
    </row>
    <row r="482" spans="1:15" outlineLevel="1">
      <c r="A482" s="83"/>
      <c r="B482" s="83"/>
      <c r="C482" s="164" t="s">
        <v>721</v>
      </c>
      <c r="D482" s="164"/>
      <c r="E482" s="164"/>
      <c r="F482" s="164"/>
      <c r="G482" s="164"/>
      <c r="H482" s="164"/>
      <c r="I482" s="164"/>
      <c r="J482" s="164"/>
      <c r="K482" s="164"/>
      <c r="L482" s="162" t="s">
        <v>532</v>
      </c>
      <c r="M482" s="162"/>
      <c r="N482" s="162" t="s">
        <v>722</v>
      </c>
      <c r="O482" s="162"/>
    </row>
    <row r="483" spans="1:15">
      <c r="A483" s="83"/>
      <c r="B483" s="83"/>
      <c r="C483" s="119" t="s">
        <v>723</v>
      </c>
      <c r="D483" s="119"/>
      <c r="E483" s="119"/>
      <c r="F483" s="119"/>
      <c r="G483" s="119"/>
      <c r="H483" s="119"/>
      <c r="I483" s="119"/>
      <c r="J483" s="119"/>
      <c r="K483" s="119"/>
      <c r="L483" s="85" t="s">
        <v>724</v>
      </c>
      <c r="M483" s="9">
        <v>0</v>
      </c>
      <c r="N483" s="85" t="s">
        <v>725</v>
      </c>
      <c r="O483" s="88">
        <v>0</v>
      </c>
    </row>
    <row r="484" spans="1:15">
      <c r="A484" s="83"/>
      <c r="B484" s="123" t="s">
        <v>728</v>
      </c>
      <c r="C484" s="123"/>
      <c r="D484" s="123"/>
      <c r="E484" s="123"/>
      <c r="F484" s="123"/>
      <c r="G484" s="123"/>
      <c r="H484" s="123"/>
      <c r="I484" s="123"/>
      <c r="J484" s="123"/>
      <c r="K484" s="123"/>
      <c r="L484" s="123"/>
      <c r="M484" s="123"/>
      <c r="N484" s="86" t="s">
        <v>729</v>
      </c>
      <c r="O484" s="20">
        <v>0</v>
      </c>
    </row>
    <row r="485" spans="1:15">
      <c r="A485" s="83"/>
      <c r="B485" s="119" t="s">
        <v>730</v>
      </c>
      <c r="C485" s="119"/>
      <c r="D485" s="119"/>
      <c r="E485" s="119"/>
      <c r="F485" s="119"/>
      <c r="G485" s="119"/>
      <c r="H485" s="119"/>
      <c r="I485" s="119"/>
      <c r="J485" s="119"/>
      <c r="K485" s="119"/>
      <c r="L485" s="119"/>
      <c r="M485" s="119"/>
      <c r="N485" s="85" t="s">
        <v>731</v>
      </c>
      <c r="O485" s="89">
        <v>0</v>
      </c>
    </row>
    <row r="486" spans="1:15">
      <c r="A486" s="83"/>
      <c r="B486" s="119" t="s">
        <v>732</v>
      </c>
      <c r="C486" s="119"/>
      <c r="D486" s="119"/>
      <c r="E486" s="119"/>
      <c r="F486" s="119"/>
      <c r="G486" s="119"/>
      <c r="H486" s="119"/>
      <c r="I486" s="119"/>
      <c r="J486" s="119"/>
      <c r="K486" s="119"/>
      <c r="L486" s="119"/>
      <c r="M486" s="119"/>
      <c r="N486" s="85" t="s">
        <v>733</v>
      </c>
      <c r="O486" s="89">
        <v>0</v>
      </c>
    </row>
    <row r="487" spans="1:15">
      <c r="A487" s="83"/>
      <c r="B487" s="119" t="s">
        <v>734</v>
      </c>
      <c r="C487" s="119"/>
      <c r="D487" s="119"/>
      <c r="E487" s="119"/>
      <c r="F487" s="119"/>
      <c r="G487" s="119"/>
      <c r="H487" s="119"/>
      <c r="I487" s="119"/>
      <c r="J487" s="119"/>
      <c r="K487" s="119"/>
      <c r="L487" s="119"/>
      <c r="M487" s="119"/>
      <c r="N487" s="85" t="s">
        <v>735</v>
      </c>
      <c r="O487" s="89">
        <v>0</v>
      </c>
    </row>
    <row r="488" spans="1:15">
      <c r="A488" s="83"/>
      <c r="B488" s="119" t="s">
        <v>736</v>
      </c>
      <c r="C488" s="119"/>
      <c r="D488" s="119"/>
      <c r="E488" s="119"/>
      <c r="F488" s="119"/>
      <c r="G488" s="119"/>
      <c r="H488" s="119"/>
      <c r="I488" s="119"/>
      <c r="J488" s="119"/>
      <c r="K488" s="119"/>
      <c r="L488" s="119"/>
      <c r="M488" s="119"/>
      <c r="N488" s="85" t="s">
        <v>737</v>
      </c>
      <c r="O488" s="89">
        <v>0</v>
      </c>
    </row>
    <row r="489" spans="1:15">
      <c r="A489" s="83"/>
      <c r="B489" s="122" t="s">
        <v>738</v>
      </c>
      <c r="C489" s="122"/>
      <c r="D489" s="122"/>
      <c r="E489" s="122"/>
      <c r="F489" s="122"/>
      <c r="G489" s="122"/>
      <c r="H489" s="122"/>
      <c r="I489" s="122"/>
      <c r="J489" s="122"/>
      <c r="K489" s="122"/>
      <c r="L489" s="122"/>
      <c r="M489" s="122"/>
      <c r="N489" s="122"/>
      <c r="O489" s="122"/>
    </row>
    <row r="490" spans="1:15" outlineLevel="1">
      <c r="A490" s="83"/>
      <c r="B490" s="120"/>
      <c r="C490" s="119" t="s">
        <v>739</v>
      </c>
      <c r="D490" s="119"/>
      <c r="E490" s="119"/>
      <c r="F490" s="119"/>
      <c r="G490" s="119"/>
      <c r="H490" s="119"/>
      <c r="I490" s="119"/>
      <c r="J490" s="119"/>
      <c r="K490" s="119"/>
      <c r="L490" s="119"/>
      <c r="M490" s="119"/>
      <c r="N490" s="85" t="s">
        <v>740</v>
      </c>
      <c r="O490" s="12">
        <v>0</v>
      </c>
    </row>
    <row r="491" spans="1:15" outlineLevel="1">
      <c r="A491" s="83"/>
      <c r="B491" s="120"/>
      <c r="C491" s="119" t="s">
        <v>741</v>
      </c>
      <c r="D491" s="119"/>
      <c r="E491" s="119"/>
      <c r="F491" s="119"/>
      <c r="G491" s="119"/>
      <c r="H491" s="119"/>
      <c r="I491" s="119"/>
      <c r="J491" s="119"/>
      <c r="K491" s="119"/>
      <c r="L491" s="119"/>
      <c r="M491" s="119"/>
      <c r="N491" s="85" t="s">
        <v>742</v>
      </c>
      <c r="O491" s="12">
        <v>0</v>
      </c>
    </row>
    <row r="492" spans="1:15">
      <c r="A492" s="83"/>
      <c r="B492" s="122" t="s">
        <v>743</v>
      </c>
      <c r="C492" s="122"/>
      <c r="D492" s="122"/>
      <c r="E492" s="122"/>
      <c r="F492" s="122"/>
      <c r="G492" s="122"/>
      <c r="H492" s="122"/>
      <c r="I492" s="122"/>
      <c r="J492" s="122"/>
      <c r="K492" s="122"/>
      <c r="L492" s="122"/>
      <c r="M492" s="122"/>
      <c r="N492" s="122"/>
      <c r="O492" s="122"/>
    </row>
    <row r="493" spans="1:15" outlineLevel="1">
      <c r="A493" s="83"/>
      <c r="B493" s="120"/>
      <c r="C493" s="119" t="s">
        <v>744</v>
      </c>
      <c r="D493" s="119"/>
      <c r="E493" s="119"/>
      <c r="F493" s="119"/>
      <c r="G493" s="119"/>
      <c r="H493" s="119"/>
      <c r="I493" s="119"/>
      <c r="J493" s="119"/>
      <c r="K493" s="119"/>
      <c r="L493" s="119"/>
      <c r="M493" s="119"/>
      <c r="N493" s="85" t="s">
        <v>745</v>
      </c>
      <c r="O493" s="12">
        <v>0</v>
      </c>
    </row>
    <row r="494" spans="1:15" outlineLevel="1">
      <c r="A494" s="83"/>
      <c r="B494" s="120"/>
      <c r="C494" s="119" t="s">
        <v>746</v>
      </c>
      <c r="D494" s="119"/>
      <c r="E494" s="119"/>
      <c r="F494" s="119"/>
      <c r="G494" s="119"/>
      <c r="H494" s="119"/>
      <c r="I494" s="119"/>
      <c r="J494" s="119"/>
      <c r="K494" s="119"/>
      <c r="L494" s="119"/>
      <c r="M494" s="119"/>
      <c r="N494" s="85" t="s">
        <v>747</v>
      </c>
      <c r="O494" s="12">
        <v>0</v>
      </c>
    </row>
    <row r="495" spans="1:15" outlineLevel="1">
      <c r="A495" s="83"/>
      <c r="B495" s="119" t="s">
        <v>748</v>
      </c>
      <c r="C495" s="119"/>
      <c r="D495" s="119"/>
      <c r="E495" s="119"/>
      <c r="F495" s="119"/>
      <c r="G495" s="119"/>
      <c r="H495" s="119"/>
      <c r="I495" s="119"/>
      <c r="J495" s="119"/>
      <c r="K495" s="119"/>
      <c r="L495" s="119"/>
      <c r="M495" s="119"/>
      <c r="N495" s="85" t="s">
        <v>749</v>
      </c>
      <c r="O495" s="12">
        <v>0</v>
      </c>
    </row>
    <row r="496" spans="1:15" outlineLevel="1">
      <c r="A496" s="83"/>
      <c r="B496" s="119" t="s">
        <v>750</v>
      </c>
      <c r="C496" s="119"/>
      <c r="D496" s="119"/>
      <c r="E496" s="119"/>
      <c r="F496" s="119"/>
      <c r="G496" s="119"/>
      <c r="H496" s="119"/>
      <c r="I496" s="119"/>
      <c r="J496" s="119"/>
      <c r="K496" s="119"/>
      <c r="L496" s="119"/>
      <c r="M496" s="119"/>
      <c r="N496" s="85" t="s">
        <v>751</v>
      </c>
      <c r="O496" s="12">
        <v>0</v>
      </c>
    </row>
    <row r="497" spans="1:16" outlineLevel="1">
      <c r="A497" s="83"/>
      <c r="B497" s="119" t="s">
        <v>752</v>
      </c>
      <c r="C497" s="119"/>
      <c r="D497" s="119"/>
      <c r="E497" s="119"/>
      <c r="F497" s="119"/>
      <c r="G497" s="119"/>
      <c r="H497" s="119"/>
      <c r="I497" s="119"/>
      <c r="J497" s="119"/>
      <c r="K497" s="119"/>
      <c r="L497" s="119"/>
      <c r="M497" s="119"/>
      <c r="N497" s="85" t="s">
        <v>753</v>
      </c>
      <c r="O497" s="12">
        <v>0</v>
      </c>
    </row>
    <row r="498" spans="1:16" outlineLevel="1">
      <c r="A498" s="83"/>
      <c r="B498" s="119" t="s">
        <v>754</v>
      </c>
      <c r="C498" s="119"/>
      <c r="D498" s="119"/>
      <c r="E498" s="119"/>
      <c r="F498" s="119"/>
      <c r="G498" s="119"/>
      <c r="H498" s="119"/>
      <c r="I498" s="119"/>
      <c r="J498" s="119"/>
      <c r="K498" s="119"/>
      <c r="L498" s="119"/>
      <c r="M498" s="119"/>
      <c r="N498" s="85" t="s">
        <v>755</v>
      </c>
      <c r="O498" s="12">
        <v>0</v>
      </c>
    </row>
    <row r="499" spans="1:16">
      <c r="A499" s="83"/>
      <c r="B499" s="122" t="s">
        <v>758</v>
      </c>
      <c r="C499" s="122"/>
      <c r="D499" s="122"/>
      <c r="E499" s="122"/>
      <c r="F499" s="122"/>
      <c r="G499" s="122"/>
      <c r="H499" s="122"/>
      <c r="I499" s="122"/>
      <c r="J499" s="122"/>
      <c r="K499" s="122"/>
      <c r="L499" s="122"/>
      <c r="M499" s="122"/>
      <c r="N499" s="122"/>
      <c r="O499" s="122"/>
    </row>
    <row r="500" spans="1:16">
      <c r="A500" s="83"/>
      <c r="B500" s="83"/>
      <c r="C500" s="154" t="s">
        <v>759</v>
      </c>
      <c r="D500" s="155"/>
      <c r="E500" s="155"/>
      <c r="F500" s="155"/>
      <c r="G500" s="155"/>
      <c r="H500" s="155"/>
      <c r="I500" s="155"/>
      <c r="J500" s="162" t="s">
        <v>110</v>
      </c>
      <c r="K500" s="162"/>
      <c r="L500" s="162" t="s">
        <v>760</v>
      </c>
      <c r="M500" s="162"/>
      <c r="N500" s="162" t="s">
        <v>761</v>
      </c>
      <c r="O500" s="162"/>
    </row>
    <row r="501" spans="1:16" outlineLevel="1">
      <c r="A501" s="83"/>
      <c r="B501" s="83"/>
      <c r="C501" s="83"/>
      <c r="D501" s="119" t="s">
        <v>762</v>
      </c>
      <c r="E501" s="119"/>
      <c r="F501" s="119"/>
      <c r="G501" s="119"/>
      <c r="H501" s="119"/>
      <c r="I501" s="119"/>
      <c r="J501" s="85" t="s">
        <v>763</v>
      </c>
      <c r="K501" s="9">
        <v>0</v>
      </c>
      <c r="L501" s="165" t="s">
        <v>710</v>
      </c>
      <c r="M501" s="165"/>
      <c r="N501" s="165" t="s">
        <v>710</v>
      </c>
      <c r="O501" s="165"/>
    </row>
    <row r="502" spans="1:16" outlineLevel="1">
      <c r="A502" s="83"/>
      <c r="B502" s="83"/>
      <c r="C502" s="83"/>
      <c r="D502" s="119" t="s">
        <v>764</v>
      </c>
      <c r="E502" s="119"/>
      <c r="F502" s="119"/>
      <c r="G502" s="119"/>
      <c r="H502" s="119"/>
      <c r="I502" s="119"/>
      <c r="J502" s="85" t="s">
        <v>765</v>
      </c>
      <c r="K502" s="9">
        <v>0</v>
      </c>
      <c r="L502" s="165" t="s">
        <v>710</v>
      </c>
      <c r="M502" s="165"/>
      <c r="N502" s="85">
        <v>7006</v>
      </c>
      <c r="O502" s="88">
        <v>0</v>
      </c>
      <c r="P502" s="90">
        <v>0</v>
      </c>
    </row>
    <row r="503" spans="1:16" outlineLevel="1">
      <c r="A503" s="83"/>
      <c r="B503" s="83"/>
      <c r="C503" s="83"/>
      <c r="D503" s="119" t="s">
        <v>767</v>
      </c>
      <c r="E503" s="119"/>
      <c r="F503" s="119"/>
      <c r="G503" s="119"/>
      <c r="H503" s="119"/>
      <c r="I503" s="119"/>
      <c r="J503" s="85" t="s">
        <v>768</v>
      </c>
      <c r="K503" s="9">
        <v>0</v>
      </c>
      <c r="L503" s="85">
        <v>7008</v>
      </c>
      <c r="M503" s="9">
        <v>0</v>
      </c>
      <c r="N503" s="85">
        <v>7009</v>
      </c>
      <c r="O503" s="88">
        <v>0</v>
      </c>
      <c r="P503" s="90">
        <v>0</v>
      </c>
    </row>
    <row r="504" spans="1:16" outlineLevel="1">
      <c r="A504" s="83"/>
      <c r="B504" s="83"/>
      <c r="C504" s="83"/>
      <c r="D504" s="119" t="s">
        <v>771</v>
      </c>
      <c r="E504" s="119"/>
      <c r="F504" s="119"/>
      <c r="G504" s="119"/>
      <c r="H504" s="119"/>
      <c r="I504" s="119"/>
      <c r="J504" s="85" t="s">
        <v>772</v>
      </c>
      <c r="K504" s="9">
        <v>0</v>
      </c>
      <c r="L504" s="165" t="s">
        <v>710</v>
      </c>
      <c r="M504" s="165"/>
      <c r="N504" s="165" t="s">
        <v>710</v>
      </c>
      <c r="O504" s="165"/>
      <c r="P504" s="90">
        <v>0</v>
      </c>
    </row>
    <row r="505" spans="1:16" outlineLevel="1">
      <c r="A505" s="83"/>
      <c r="B505" s="83"/>
      <c r="C505" s="83"/>
      <c r="D505" s="119" t="s">
        <v>773</v>
      </c>
      <c r="E505" s="119"/>
      <c r="F505" s="119"/>
      <c r="G505" s="119"/>
      <c r="H505" s="119"/>
      <c r="I505" s="119"/>
      <c r="J505" s="85" t="s">
        <v>774</v>
      </c>
      <c r="K505" s="9">
        <v>0</v>
      </c>
      <c r="L505" s="165" t="s">
        <v>710</v>
      </c>
      <c r="M505" s="165"/>
      <c r="N505" s="165" t="s">
        <v>710</v>
      </c>
      <c r="O505" s="165"/>
      <c r="P505" s="90">
        <v>0</v>
      </c>
    </row>
    <row r="506" spans="1:16" outlineLevel="1">
      <c r="A506" s="83"/>
      <c r="B506" s="83"/>
      <c r="C506" s="83"/>
      <c r="D506" s="119" t="s">
        <v>775</v>
      </c>
      <c r="E506" s="119"/>
      <c r="F506" s="119"/>
      <c r="G506" s="119"/>
      <c r="H506" s="119"/>
      <c r="I506" s="119"/>
      <c r="J506" s="85" t="s">
        <v>776</v>
      </c>
      <c r="K506" s="9">
        <v>0</v>
      </c>
      <c r="L506" s="165" t="s">
        <v>710</v>
      </c>
      <c r="M506" s="165"/>
      <c r="N506" s="85">
        <v>7018</v>
      </c>
      <c r="O506" s="88">
        <v>0</v>
      </c>
      <c r="P506" s="90">
        <v>0</v>
      </c>
    </row>
    <row r="507" spans="1:16" outlineLevel="1">
      <c r="A507" s="83"/>
      <c r="B507" s="83"/>
      <c r="C507" s="83"/>
      <c r="D507" s="119" t="s">
        <v>778</v>
      </c>
      <c r="E507" s="119"/>
      <c r="F507" s="119"/>
      <c r="G507" s="119"/>
      <c r="H507" s="119"/>
      <c r="I507" s="119"/>
      <c r="J507" s="85" t="s">
        <v>779</v>
      </c>
      <c r="K507" s="9">
        <v>0</v>
      </c>
      <c r="L507" s="165" t="s">
        <v>710</v>
      </c>
      <c r="M507" s="165"/>
      <c r="N507" s="85">
        <v>7021</v>
      </c>
      <c r="O507" s="88">
        <v>0</v>
      </c>
      <c r="P507" s="90">
        <v>0</v>
      </c>
    </row>
    <row r="508" spans="1:16" outlineLevel="1">
      <c r="A508" s="83"/>
      <c r="B508" s="83"/>
      <c r="C508" s="83"/>
      <c r="D508" s="119" t="s">
        <v>781</v>
      </c>
      <c r="E508" s="119"/>
      <c r="F508" s="119"/>
      <c r="G508" s="119"/>
      <c r="H508" s="119"/>
      <c r="I508" s="119"/>
      <c r="J508" s="85" t="s">
        <v>782</v>
      </c>
      <c r="K508" s="9">
        <v>0</v>
      </c>
      <c r="L508" s="165" t="s">
        <v>710</v>
      </c>
      <c r="M508" s="165"/>
      <c r="N508" s="165" t="s">
        <v>710</v>
      </c>
      <c r="O508" s="165"/>
      <c r="P508" s="90">
        <v>0</v>
      </c>
    </row>
    <row r="509" spans="1:16" outlineLevel="1">
      <c r="A509" s="83"/>
      <c r="B509" s="83"/>
      <c r="C509" s="83"/>
      <c r="D509" s="119" t="s">
        <v>783</v>
      </c>
      <c r="E509" s="119"/>
      <c r="F509" s="119"/>
      <c r="G509" s="119"/>
      <c r="H509" s="119"/>
      <c r="I509" s="119"/>
      <c r="J509" s="85" t="s">
        <v>784</v>
      </c>
      <c r="K509" s="9">
        <v>0</v>
      </c>
      <c r="L509" s="165" t="s">
        <v>710</v>
      </c>
      <c r="M509" s="165"/>
      <c r="N509" s="165" t="s">
        <v>710</v>
      </c>
      <c r="O509" s="165"/>
      <c r="P509" s="90">
        <v>0</v>
      </c>
    </row>
    <row r="510" spans="1:16" outlineLevel="1">
      <c r="A510" s="83"/>
      <c r="B510" s="83"/>
      <c r="C510" s="83"/>
      <c r="D510" s="119" t="s">
        <v>785</v>
      </c>
      <c r="E510" s="119"/>
      <c r="F510" s="119"/>
      <c r="G510" s="119"/>
      <c r="H510" s="119"/>
      <c r="I510" s="119"/>
      <c r="J510" s="85" t="s">
        <v>786</v>
      </c>
      <c r="K510" s="9">
        <v>0</v>
      </c>
      <c r="L510" s="165" t="s">
        <v>710</v>
      </c>
      <c r="M510" s="165"/>
      <c r="N510" s="165" t="s">
        <v>710</v>
      </c>
      <c r="O510" s="165"/>
      <c r="P510" s="90">
        <v>0</v>
      </c>
    </row>
    <row r="511" spans="1:16" outlineLevel="1">
      <c r="A511" s="83"/>
      <c r="B511" s="83"/>
      <c r="C511" s="83"/>
      <c r="D511" s="119" t="s">
        <v>787</v>
      </c>
      <c r="E511" s="119"/>
      <c r="F511" s="119"/>
      <c r="G511" s="119"/>
      <c r="H511" s="119"/>
      <c r="I511" s="119"/>
      <c r="J511" s="85" t="s">
        <v>788</v>
      </c>
      <c r="K511" s="9">
        <v>0</v>
      </c>
      <c r="L511" s="165" t="s">
        <v>710</v>
      </c>
      <c r="M511" s="165"/>
      <c r="N511" s="165" t="s">
        <v>710</v>
      </c>
      <c r="O511" s="165"/>
      <c r="P511" s="90">
        <v>0</v>
      </c>
    </row>
    <row r="512" spans="1:16" outlineLevel="1">
      <c r="A512" s="83"/>
      <c r="B512" s="83"/>
      <c r="C512" s="83"/>
      <c r="D512" s="119" t="s">
        <v>789</v>
      </c>
      <c r="E512" s="119"/>
      <c r="F512" s="119"/>
      <c r="G512" s="119"/>
      <c r="H512" s="119"/>
      <c r="I512" s="119"/>
      <c r="J512" s="85" t="s">
        <v>790</v>
      </c>
      <c r="K512" s="9">
        <v>0</v>
      </c>
      <c r="L512" s="165" t="s">
        <v>710</v>
      </c>
      <c r="M512" s="165"/>
      <c r="N512" s="165" t="s">
        <v>710</v>
      </c>
      <c r="O512" s="165"/>
      <c r="P512" s="90">
        <v>0</v>
      </c>
    </row>
    <row r="513" spans="1:16" outlineLevel="1">
      <c r="A513" s="83"/>
      <c r="B513" s="83"/>
      <c r="C513" s="83"/>
      <c r="D513" s="119" t="s">
        <v>791</v>
      </c>
      <c r="E513" s="119"/>
      <c r="F513" s="119"/>
      <c r="G513" s="119"/>
      <c r="H513" s="119"/>
      <c r="I513" s="119"/>
      <c r="J513" s="85" t="s">
        <v>792</v>
      </c>
      <c r="K513" s="9">
        <v>0</v>
      </c>
      <c r="L513" s="85">
        <v>7038</v>
      </c>
      <c r="M513" s="9">
        <v>0</v>
      </c>
      <c r="N513" s="85">
        <v>7039</v>
      </c>
      <c r="O513" s="88">
        <v>0</v>
      </c>
      <c r="P513" s="90">
        <v>0</v>
      </c>
    </row>
    <row r="514" spans="1:16">
      <c r="A514" s="83"/>
      <c r="B514" s="83"/>
      <c r="C514" s="154" t="s">
        <v>793</v>
      </c>
      <c r="D514" s="155"/>
      <c r="E514" s="155"/>
      <c r="F514" s="155"/>
      <c r="G514" s="155"/>
      <c r="H514" s="155"/>
      <c r="I514" s="155"/>
      <c r="J514" s="162" t="s">
        <v>110</v>
      </c>
      <c r="K514" s="162"/>
      <c r="L514" s="162" t="s">
        <v>760</v>
      </c>
      <c r="M514" s="162"/>
      <c r="N514" s="162" t="s">
        <v>761</v>
      </c>
      <c r="O514" s="162"/>
      <c r="P514" s="90">
        <v>0</v>
      </c>
    </row>
    <row r="515" spans="1:16" outlineLevel="1">
      <c r="A515" s="83"/>
      <c r="B515" s="83"/>
      <c r="C515" s="83"/>
      <c r="D515" s="119" t="s">
        <v>794</v>
      </c>
      <c r="E515" s="119"/>
      <c r="F515" s="119"/>
      <c r="G515" s="119"/>
      <c r="H515" s="119"/>
      <c r="I515" s="119"/>
      <c r="J515" s="85" t="s">
        <v>795</v>
      </c>
      <c r="K515" s="9">
        <v>0</v>
      </c>
      <c r="L515" s="85" t="s">
        <v>796</v>
      </c>
      <c r="M515" s="9">
        <v>0</v>
      </c>
      <c r="N515" s="85" t="s">
        <v>797</v>
      </c>
      <c r="O515" s="88">
        <v>0</v>
      </c>
      <c r="P515" s="90">
        <v>0</v>
      </c>
    </row>
    <row r="516" spans="1:16" outlineLevel="1">
      <c r="A516" s="83"/>
      <c r="B516" s="83"/>
      <c r="C516" s="83"/>
      <c r="D516" s="119" t="s">
        <v>798</v>
      </c>
      <c r="E516" s="119"/>
      <c r="F516" s="119"/>
      <c r="G516" s="119"/>
      <c r="H516" s="119"/>
      <c r="I516" s="119"/>
      <c r="J516" s="85" t="s">
        <v>799</v>
      </c>
      <c r="K516" s="9">
        <v>0</v>
      </c>
      <c r="L516" s="85" t="s">
        <v>800</v>
      </c>
      <c r="M516" s="9">
        <v>0</v>
      </c>
      <c r="N516" s="85" t="s">
        <v>801</v>
      </c>
      <c r="O516" s="88">
        <v>0</v>
      </c>
      <c r="P516" s="90">
        <v>0</v>
      </c>
    </row>
    <row r="517" spans="1:16" outlineLevel="1">
      <c r="A517" s="83"/>
      <c r="B517" s="83"/>
      <c r="C517" s="83"/>
      <c r="D517" s="119" t="s">
        <v>802</v>
      </c>
      <c r="E517" s="119"/>
      <c r="F517" s="119"/>
      <c r="G517" s="119"/>
      <c r="H517" s="119"/>
      <c r="I517" s="119"/>
      <c r="J517" s="85" t="s">
        <v>803</v>
      </c>
      <c r="K517" s="9">
        <v>0</v>
      </c>
      <c r="L517" s="85" t="s">
        <v>804</v>
      </c>
      <c r="M517" s="9">
        <v>0</v>
      </c>
      <c r="N517" s="85" t="s">
        <v>805</v>
      </c>
      <c r="O517" s="88">
        <v>0</v>
      </c>
      <c r="P517" s="90">
        <v>0</v>
      </c>
    </row>
    <row r="518" spans="1:16" outlineLevel="1">
      <c r="A518" s="83"/>
      <c r="B518" s="83"/>
      <c r="C518" s="83"/>
      <c r="D518" s="119" t="s">
        <v>806</v>
      </c>
      <c r="E518" s="119"/>
      <c r="F518" s="119"/>
      <c r="G518" s="119"/>
      <c r="H518" s="119"/>
      <c r="I518" s="119"/>
      <c r="J518" s="85" t="s">
        <v>807</v>
      </c>
      <c r="K518" s="9">
        <v>0</v>
      </c>
      <c r="L518" s="85" t="s">
        <v>808</v>
      </c>
      <c r="M518" s="9">
        <v>0</v>
      </c>
      <c r="N518" s="85" t="s">
        <v>809</v>
      </c>
      <c r="O518" s="88">
        <v>0</v>
      </c>
      <c r="P518" s="90">
        <v>0</v>
      </c>
    </row>
    <row r="519" spans="1:16" outlineLevel="1">
      <c r="A519" s="83"/>
      <c r="B519" s="83"/>
      <c r="C519" s="83"/>
      <c r="D519" s="119" t="s">
        <v>810</v>
      </c>
      <c r="E519" s="119"/>
      <c r="F519" s="119"/>
      <c r="G519" s="119"/>
      <c r="H519" s="119"/>
      <c r="I519" s="119"/>
      <c r="J519" s="85" t="s">
        <v>811</v>
      </c>
      <c r="K519" s="9">
        <v>0</v>
      </c>
      <c r="L519" s="85" t="s">
        <v>812</v>
      </c>
      <c r="M519" s="9">
        <v>0</v>
      </c>
      <c r="N519" s="85" t="s">
        <v>813</v>
      </c>
      <c r="O519" s="88">
        <v>0</v>
      </c>
      <c r="P519" s="90">
        <v>0</v>
      </c>
    </row>
    <row r="520" spans="1:16" outlineLevel="1">
      <c r="A520" s="83"/>
      <c r="B520" s="83"/>
      <c r="C520" s="83"/>
      <c r="D520" s="119" t="s">
        <v>814</v>
      </c>
      <c r="E520" s="119"/>
      <c r="F520" s="119"/>
      <c r="G520" s="119"/>
      <c r="H520" s="119"/>
      <c r="I520" s="119"/>
      <c r="J520" s="85" t="s">
        <v>815</v>
      </c>
      <c r="K520" s="9">
        <v>0</v>
      </c>
      <c r="L520" s="85" t="s">
        <v>816</v>
      </c>
      <c r="M520" s="9">
        <v>0</v>
      </c>
      <c r="N520" s="85" t="s">
        <v>817</v>
      </c>
      <c r="O520" s="88"/>
      <c r="P520" s="90">
        <v>0</v>
      </c>
    </row>
    <row r="521" spans="1:16" outlineLevel="1">
      <c r="A521" s="83"/>
      <c r="B521" s="83"/>
      <c r="C521" s="83"/>
      <c r="D521" s="119" t="s">
        <v>440</v>
      </c>
      <c r="E521" s="119"/>
      <c r="F521" s="119"/>
      <c r="G521" s="119"/>
      <c r="H521" s="119"/>
      <c r="I521" s="119"/>
      <c r="J521" s="85" t="s">
        <v>818</v>
      </c>
      <c r="K521" s="9">
        <v>0</v>
      </c>
      <c r="L521" s="85" t="s">
        <v>819</v>
      </c>
      <c r="M521" s="9">
        <v>0</v>
      </c>
      <c r="N521" s="85" t="s">
        <v>820</v>
      </c>
      <c r="O521" s="88"/>
      <c r="P521" s="90">
        <v>0</v>
      </c>
    </row>
    <row r="522" spans="1:16" outlineLevel="1">
      <c r="A522" s="83"/>
      <c r="B522" s="83"/>
      <c r="C522" s="83"/>
      <c r="D522" s="119" t="s">
        <v>88</v>
      </c>
      <c r="E522" s="119"/>
      <c r="F522" s="119"/>
      <c r="G522" s="119"/>
      <c r="H522" s="119"/>
      <c r="I522" s="119"/>
      <c r="J522" s="85" t="s">
        <v>821</v>
      </c>
      <c r="K522" s="9">
        <v>0</v>
      </c>
      <c r="L522" s="85" t="s">
        <v>822</v>
      </c>
      <c r="M522" s="9">
        <v>0</v>
      </c>
      <c r="N522" s="85" t="s">
        <v>823</v>
      </c>
      <c r="O522" s="88">
        <v>0</v>
      </c>
      <c r="P522" s="90">
        <v>0</v>
      </c>
    </row>
    <row r="523" spans="1:16">
      <c r="A523" s="83"/>
      <c r="B523" s="83"/>
      <c r="C523" s="122" t="s">
        <v>824</v>
      </c>
      <c r="D523" s="122"/>
      <c r="E523" s="122"/>
      <c r="F523" s="122"/>
      <c r="G523" s="122"/>
      <c r="H523" s="122"/>
      <c r="I523" s="122"/>
      <c r="J523" s="122"/>
      <c r="K523" s="122"/>
      <c r="L523" s="122"/>
      <c r="M523" s="122"/>
      <c r="N523" s="122"/>
      <c r="O523" s="122"/>
      <c r="P523" s="90">
        <v>0</v>
      </c>
    </row>
    <row r="524" spans="1:16" outlineLevel="1">
      <c r="A524" s="83"/>
      <c r="B524" s="83"/>
      <c r="C524" s="83"/>
      <c r="D524" s="121" t="s">
        <v>825</v>
      </c>
      <c r="E524" s="121"/>
      <c r="F524" s="121"/>
      <c r="G524" s="121"/>
      <c r="H524" s="121"/>
      <c r="I524" s="121"/>
      <c r="J524" s="162" t="s">
        <v>110</v>
      </c>
      <c r="K524" s="162"/>
      <c r="L524" s="162" t="s">
        <v>760</v>
      </c>
      <c r="M524" s="162"/>
      <c r="N524" s="162" t="s">
        <v>761</v>
      </c>
      <c r="O524" s="162"/>
      <c r="P524" s="90">
        <v>0</v>
      </c>
    </row>
    <row r="525" spans="1:16" outlineLevel="1">
      <c r="A525" s="83"/>
      <c r="B525" s="83"/>
      <c r="C525" s="83"/>
      <c r="D525" s="120"/>
      <c r="E525" s="119" t="s">
        <v>826</v>
      </c>
      <c r="F525" s="119"/>
      <c r="G525" s="119"/>
      <c r="H525" s="119"/>
      <c r="I525" s="119"/>
      <c r="J525" s="85">
        <v>7064</v>
      </c>
      <c r="K525" s="9">
        <v>0</v>
      </c>
      <c r="L525" s="85">
        <v>7065</v>
      </c>
      <c r="M525" s="9">
        <v>0</v>
      </c>
      <c r="N525" s="85">
        <v>7066</v>
      </c>
      <c r="O525" s="88">
        <v>0</v>
      </c>
      <c r="P525" s="90">
        <v>0</v>
      </c>
    </row>
    <row r="526" spans="1:16" outlineLevel="1">
      <c r="A526" s="83"/>
      <c r="B526" s="83"/>
      <c r="C526" s="83"/>
      <c r="D526" s="120"/>
      <c r="E526" s="119" t="s">
        <v>830</v>
      </c>
      <c r="F526" s="119"/>
      <c r="G526" s="119"/>
      <c r="H526" s="119"/>
      <c r="I526" s="119"/>
      <c r="J526" s="85">
        <v>7067</v>
      </c>
      <c r="K526" s="9">
        <v>0</v>
      </c>
      <c r="L526" s="85">
        <v>7068</v>
      </c>
      <c r="M526" s="9">
        <v>0</v>
      </c>
      <c r="N526" s="85">
        <v>7069</v>
      </c>
      <c r="O526" s="88">
        <v>0</v>
      </c>
      <c r="P526" s="90">
        <v>0</v>
      </c>
    </row>
    <row r="527" spans="1:16" outlineLevel="1">
      <c r="A527" s="83"/>
      <c r="B527" s="83"/>
      <c r="C527" s="83"/>
      <c r="D527" s="119" t="s">
        <v>834</v>
      </c>
      <c r="E527" s="119"/>
      <c r="F527" s="119"/>
      <c r="G527" s="119"/>
      <c r="H527" s="119"/>
      <c r="I527" s="119"/>
      <c r="J527" s="85">
        <v>7070</v>
      </c>
      <c r="K527" s="9">
        <v>0</v>
      </c>
      <c r="L527" s="85">
        <v>7071</v>
      </c>
      <c r="M527" s="9">
        <v>0</v>
      </c>
      <c r="N527" s="85">
        <v>7072</v>
      </c>
      <c r="O527" s="88">
        <v>0</v>
      </c>
      <c r="P527" s="90">
        <v>0</v>
      </c>
    </row>
    <row r="528" spans="1:16" outlineLevel="1">
      <c r="A528" s="83"/>
      <c r="B528" s="83"/>
      <c r="C528" s="83"/>
      <c r="D528" s="119" t="s">
        <v>838</v>
      </c>
      <c r="E528" s="119"/>
      <c r="F528" s="119"/>
      <c r="G528" s="119"/>
      <c r="H528" s="119"/>
      <c r="I528" s="119"/>
      <c r="J528" s="85">
        <v>7073</v>
      </c>
      <c r="K528" s="9">
        <v>0</v>
      </c>
      <c r="L528" s="85">
        <v>7074</v>
      </c>
      <c r="M528" s="9">
        <v>0</v>
      </c>
      <c r="N528" s="85">
        <v>7075</v>
      </c>
      <c r="O528" s="88">
        <v>0</v>
      </c>
      <c r="P528" s="90">
        <v>0</v>
      </c>
    </row>
    <row r="529" spans="1:16" outlineLevel="1">
      <c r="A529" s="83"/>
      <c r="B529" s="83"/>
      <c r="C529" s="83"/>
      <c r="D529" s="121" t="s">
        <v>842</v>
      </c>
      <c r="E529" s="121"/>
      <c r="F529" s="121"/>
      <c r="G529" s="121"/>
      <c r="H529" s="121"/>
      <c r="I529" s="121"/>
      <c r="J529" s="162" t="s">
        <v>110</v>
      </c>
      <c r="K529" s="162"/>
      <c r="L529" s="162" t="s">
        <v>760</v>
      </c>
      <c r="M529" s="162"/>
      <c r="N529" s="162" t="s">
        <v>761</v>
      </c>
      <c r="O529" s="162"/>
      <c r="P529" s="90">
        <v>0</v>
      </c>
    </row>
    <row r="530" spans="1:16" outlineLevel="1">
      <c r="A530" s="83"/>
      <c r="B530" s="83"/>
      <c r="C530" s="83"/>
      <c r="D530" s="120"/>
      <c r="E530" s="119" t="s">
        <v>843</v>
      </c>
      <c r="F530" s="119"/>
      <c r="G530" s="119"/>
      <c r="H530" s="119"/>
      <c r="I530" s="119"/>
      <c r="J530" s="85">
        <v>7076</v>
      </c>
      <c r="K530" s="9">
        <v>0</v>
      </c>
      <c r="L530" s="85">
        <v>7077</v>
      </c>
      <c r="M530" s="9">
        <v>0</v>
      </c>
      <c r="N530" s="85">
        <v>7078</v>
      </c>
      <c r="O530" s="88">
        <v>0</v>
      </c>
      <c r="P530" s="90">
        <v>0</v>
      </c>
    </row>
    <row r="531" spans="1:16" outlineLevel="1">
      <c r="A531" s="83"/>
      <c r="B531" s="83"/>
      <c r="C531" s="83"/>
      <c r="D531" s="120"/>
      <c r="E531" s="119" t="s">
        <v>847</v>
      </c>
      <c r="F531" s="119"/>
      <c r="G531" s="119"/>
      <c r="H531" s="119"/>
      <c r="I531" s="119"/>
      <c r="J531" s="85">
        <v>7079</v>
      </c>
      <c r="K531" s="9">
        <v>0</v>
      </c>
      <c r="L531" s="85">
        <v>7080</v>
      </c>
      <c r="M531" s="9">
        <v>0</v>
      </c>
      <c r="N531" s="85">
        <v>7081</v>
      </c>
      <c r="O531" s="88">
        <v>0</v>
      </c>
      <c r="P531" s="90">
        <v>0</v>
      </c>
    </row>
    <row r="532" spans="1:16" outlineLevel="1">
      <c r="A532" s="83"/>
      <c r="B532" s="83"/>
      <c r="C532" s="83"/>
      <c r="D532" s="120"/>
      <c r="E532" s="119" t="s">
        <v>851</v>
      </c>
      <c r="F532" s="119"/>
      <c r="G532" s="119"/>
      <c r="H532" s="119"/>
      <c r="I532" s="119"/>
      <c r="J532" s="85">
        <v>7082</v>
      </c>
      <c r="K532" s="9">
        <v>0</v>
      </c>
      <c r="L532" s="85">
        <v>7083</v>
      </c>
      <c r="M532" s="9">
        <v>0</v>
      </c>
      <c r="N532" s="85">
        <v>7084</v>
      </c>
      <c r="O532" s="88">
        <v>0</v>
      </c>
      <c r="P532" s="90">
        <v>0</v>
      </c>
    </row>
    <row r="533" spans="1:16" outlineLevel="1">
      <c r="A533" s="83"/>
      <c r="B533" s="83"/>
      <c r="C533" s="83"/>
      <c r="D533" s="120"/>
      <c r="E533" s="119" t="s">
        <v>88</v>
      </c>
      <c r="F533" s="119"/>
      <c r="G533" s="119"/>
      <c r="H533" s="119"/>
      <c r="I533" s="119"/>
      <c r="J533" s="85">
        <v>7085</v>
      </c>
      <c r="K533" s="9">
        <v>0</v>
      </c>
      <c r="L533" s="85">
        <v>7086</v>
      </c>
      <c r="M533" s="9">
        <v>0</v>
      </c>
      <c r="N533" s="85">
        <v>7087</v>
      </c>
      <c r="O533" s="88">
        <v>0</v>
      </c>
      <c r="P533" s="90">
        <v>0</v>
      </c>
    </row>
    <row r="534" spans="1:16" outlineLevel="1">
      <c r="A534" s="83"/>
      <c r="B534" s="83"/>
      <c r="C534" s="83"/>
      <c r="D534" s="119" t="s">
        <v>858</v>
      </c>
      <c r="E534" s="119"/>
      <c r="F534" s="119"/>
      <c r="G534" s="119"/>
      <c r="H534" s="119"/>
      <c r="I534" s="119"/>
      <c r="J534" s="85">
        <v>7088</v>
      </c>
      <c r="K534" s="9">
        <v>0</v>
      </c>
      <c r="L534" s="85">
        <v>7089</v>
      </c>
      <c r="M534" s="9">
        <v>0</v>
      </c>
      <c r="N534" s="85">
        <v>7090</v>
      </c>
      <c r="O534" s="88">
        <v>0</v>
      </c>
      <c r="P534" s="90">
        <v>0</v>
      </c>
    </row>
    <row r="535" spans="1:16" outlineLevel="1">
      <c r="A535" s="83"/>
      <c r="B535" s="83"/>
      <c r="C535" s="83"/>
      <c r="D535" s="119" t="s">
        <v>862</v>
      </c>
      <c r="E535" s="119"/>
      <c r="F535" s="119"/>
      <c r="G535" s="119"/>
      <c r="H535" s="119"/>
      <c r="I535" s="119"/>
      <c r="J535" s="85">
        <v>7091</v>
      </c>
      <c r="K535" s="9">
        <v>0</v>
      </c>
      <c r="L535" s="85">
        <v>7092</v>
      </c>
      <c r="M535" s="9">
        <v>0</v>
      </c>
      <c r="N535" s="85">
        <v>7093</v>
      </c>
      <c r="O535" s="88">
        <v>0</v>
      </c>
      <c r="P535" s="90">
        <v>0</v>
      </c>
    </row>
    <row r="536" spans="1:16">
      <c r="A536" s="83"/>
      <c r="B536" s="83"/>
      <c r="C536" s="121" t="s">
        <v>866</v>
      </c>
      <c r="D536" s="121"/>
      <c r="E536" s="121"/>
      <c r="F536" s="121"/>
      <c r="G536" s="121"/>
      <c r="H536" s="121"/>
      <c r="I536" s="121"/>
      <c r="J536" s="162" t="s">
        <v>110</v>
      </c>
      <c r="K536" s="162"/>
      <c r="L536" s="162" t="s">
        <v>760</v>
      </c>
      <c r="M536" s="162"/>
      <c r="N536" s="162" t="s">
        <v>761</v>
      </c>
      <c r="O536" s="162"/>
      <c r="P536" s="90">
        <v>0</v>
      </c>
    </row>
    <row r="537" spans="1:16" outlineLevel="1">
      <c r="A537" s="83"/>
      <c r="B537" s="83"/>
      <c r="C537" s="120"/>
      <c r="D537" s="119" t="s">
        <v>867</v>
      </c>
      <c r="E537" s="119"/>
      <c r="F537" s="119"/>
      <c r="G537" s="119"/>
      <c r="H537" s="119"/>
      <c r="I537" s="119"/>
      <c r="J537" s="85" t="s">
        <v>868</v>
      </c>
      <c r="K537" s="9">
        <v>0</v>
      </c>
      <c r="L537" s="85" t="s">
        <v>869</v>
      </c>
      <c r="M537" s="9">
        <v>0</v>
      </c>
      <c r="N537" s="85" t="s">
        <v>870</v>
      </c>
      <c r="O537" s="88">
        <v>0</v>
      </c>
      <c r="P537" s="90">
        <v>0</v>
      </c>
    </row>
    <row r="538" spans="1:16" outlineLevel="1">
      <c r="A538" s="83"/>
      <c r="B538" s="83"/>
      <c r="C538" s="120"/>
      <c r="D538" s="119" t="s">
        <v>871</v>
      </c>
      <c r="E538" s="119"/>
      <c r="F538" s="119"/>
      <c r="G538" s="119"/>
      <c r="H538" s="119"/>
      <c r="I538" s="119"/>
      <c r="J538" s="85" t="s">
        <v>872</v>
      </c>
      <c r="K538" s="9">
        <v>0</v>
      </c>
      <c r="L538" s="85" t="s">
        <v>873</v>
      </c>
      <c r="M538" s="9">
        <v>0</v>
      </c>
      <c r="N538" s="85" t="s">
        <v>874</v>
      </c>
      <c r="O538" s="88">
        <v>0</v>
      </c>
      <c r="P538" s="90">
        <v>0</v>
      </c>
    </row>
    <row r="539" spans="1:16" outlineLevel="1">
      <c r="A539" s="83"/>
      <c r="B539" s="83"/>
      <c r="C539" s="120"/>
      <c r="D539" s="121" t="s">
        <v>842</v>
      </c>
      <c r="E539" s="121"/>
      <c r="F539" s="121"/>
      <c r="G539" s="121"/>
      <c r="H539" s="121"/>
      <c r="I539" s="121"/>
      <c r="J539" s="162" t="s">
        <v>110</v>
      </c>
      <c r="K539" s="162"/>
      <c r="L539" s="162" t="s">
        <v>760</v>
      </c>
      <c r="M539" s="162"/>
      <c r="N539" s="162" t="s">
        <v>761</v>
      </c>
      <c r="O539" s="162"/>
      <c r="P539" s="90">
        <v>0</v>
      </c>
    </row>
    <row r="540" spans="1:16" outlineLevel="1">
      <c r="A540" s="83"/>
      <c r="B540" s="83"/>
      <c r="C540" s="120"/>
      <c r="D540" s="120"/>
      <c r="E540" s="119" t="s">
        <v>508</v>
      </c>
      <c r="F540" s="119"/>
      <c r="G540" s="119"/>
      <c r="H540" s="119"/>
      <c r="I540" s="119"/>
      <c r="J540" s="85" t="s">
        <v>875</v>
      </c>
      <c r="K540" s="9">
        <v>0</v>
      </c>
      <c r="L540" s="85" t="s">
        <v>876</v>
      </c>
      <c r="M540" s="9">
        <v>0</v>
      </c>
      <c r="N540" s="85" t="s">
        <v>877</v>
      </c>
      <c r="O540" s="88">
        <v>0</v>
      </c>
      <c r="P540" s="90">
        <v>0</v>
      </c>
    </row>
    <row r="541" spans="1:16" outlineLevel="1">
      <c r="A541" s="83"/>
      <c r="B541" s="83"/>
      <c r="C541" s="120"/>
      <c r="D541" s="120"/>
      <c r="E541" s="119" t="s">
        <v>878</v>
      </c>
      <c r="F541" s="119"/>
      <c r="G541" s="119"/>
      <c r="H541" s="119"/>
      <c r="I541" s="119"/>
      <c r="J541" s="85" t="s">
        <v>879</v>
      </c>
      <c r="K541" s="9">
        <v>0</v>
      </c>
      <c r="L541" s="85" t="s">
        <v>880</v>
      </c>
      <c r="M541" s="9">
        <v>0</v>
      </c>
      <c r="N541" s="85" t="s">
        <v>881</v>
      </c>
      <c r="O541" s="88">
        <v>0</v>
      </c>
      <c r="P541" s="90">
        <v>0</v>
      </c>
    </row>
    <row r="542" spans="1:16" outlineLevel="1">
      <c r="A542" s="83"/>
      <c r="B542" s="83"/>
      <c r="C542" s="120"/>
      <c r="D542" s="120"/>
      <c r="E542" s="119" t="s">
        <v>88</v>
      </c>
      <c r="F542" s="119"/>
      <c r="G542" s="119"/>
      <c r="H542" s="119"/>
      <c r="I542" s="119"/>
      <c r="J542" s="85" t="s">
        <v>882</v>
      </c>
      <c r="K542" s="9">
        <v>0</v>
      </c>
      <c r="L542" s="85" t="s">
        <v>883</v>
      </c>
      <c r="M542" s="9">
        <v>0</v>
      </c>
      <c r="N542" s="85" t="s">
        <v>884</v>
      </c>
      <c r="O542" s="88">
        <v>0</v>
      </c>
      <c r="P542" s="90">
        <v>0</v>
      </c>
    </row>
    <row r="543" spans="1:16" outlineLevel="1">
      <c r="A543" s="83"/>
      <c r="B543" s="83"/>
      <c r="C543" s="120"/>
      <c r="D543" s="119" t="s">
        <v>885</v>
      </c>
      <c r="E543" s="119"/>
      <c r="F543" s="119"/>
      <c r="G543" s="119"/>
      <c r="H543" s="119"/>
      <c r="I543" s="119"/>
      <c r="J543" s="85" t="s">
        <v>886</v>
      </c>
      <c r="K543" s="9">
        <v>0</v>
      </c>
      <c r="L543" s="85" t="s">
        <v>887</v>
      </c>
      <c r="M543" s="9">
        <v>0</v>
      </c>
      <c r="N543" s="85" t="s">
        <v>888</v>
      </c>
      <c r="O543" s="88">
        <v>0</v>
      </c>
      <c r="P543" s="90">
        <v>0</v>
      </c>
    </row>
    <row r="544" spans="1:16">
      <c r="A544" s="83"/>
      <c r="B544" s="83"/>
      <c r="C544" s="154" t="s">
        <v>889</v>
      </c>
      <c r="D544" s="155"/>
      <c r="E544" s="155"/>
      <c r="F544" s="155"/>
      <c r="G544" s="155"/>
      <c r="H544" s="155"/>
      <c r="I544" s="156"/>
      <c r="J544" s="162" t="s">
        <v>110</v>
      </c>
      <c r="K544" s="162"/>
      <c r="L544" s="162" t="s">
        <v>760</v>
      </c>
      <c r="M544" s="162"/>
      <c r="N544" s="162" t="s">
        <v>761</v>
      </c>
      <c r="O544" s="162"/>
      <c r="P544" s="90">
        <v>0</v>
      </c>
    </row>
    <row r="545" spans="1:16" outlineLevel="1">
      <c r="A545" s="83"/>
      <c r="B545" s="83"/>
      <c r="C545" s="83"/>
      <c r="D545" s="119" t="s">
        <v>890</v>
      </c>
      <c r="E545" s="119"/>
      <c r="F545" s="119"/>
      <c r="G545" s="119"/>
      <c r="H545" s="119"/>
      <c r="I545" s="119"/>
      <c r="J545" s="165" t="s">
        <v>710</v>
      </c>
      <c r="K545" s="165"/>
      <c r="L545" s="85">
        <v>7113</v>
      </c>
      <c r="M545" s="9">
        <v>0</v>
      </c>
      <c r="N545" s="85">
        <v>7114</v>
      </c>
      <c r="O545" s="88">
        <v>0</v>
      </c>
      <c r="P545" s="90">
        <v>0</v>
      </c>
    </row>
    <row r="546" spans="1:16" outlineLevel="1">
      <c r="A546" s="83"/>
      <c r="B546" s="83"/>
      <c r="C546" s="83"/>
      <c r="D546" s="119" t="s">
        <v>601</v>
      </c>
      <c r="E546" s="119"/>
      <c r="F546" s="119"/>
      <c r="G546" s="119"/>
      <c r="H546" s="119"/>
      <c r="I546" s="119"/>
      <c r="J546" s="85">
        <v>7115</v>
      </c>
      <c r="K546" s="9">
        <v>0</v>
      </c>
      <c r="L546" s="85">
        <v>7116</v>
      </c>
      <c r="M546" s="9">
        <v>0</v>
      </c>
      <c r="N546" s="85">
        <v>7117</v>
      </c>
      <c r="O546" s="88">
        <v>0</v>
      </c>
      <c r="P546" s="90">
        <v>0</v>
      </c>
    </row>
    <row r="547" spans="1:16" outlineLevel="1">
      <c r="A547" s="83"/>
      <c r="B547" s="83"/>
      <c r="C547" s="83"/>
      <c r="D547" s="119" t="s">
        <v>604</v>
      </c>
      <c r="E547" s="119"/>
      <c r="F547" s="119"/>
      <c r="G547" s="119"/>
      <c r="H547" s="119"/>
      <c r="I547" s="119"/>
      <c r="J547" s="165" t="s">
        <v>710</v>
      </c>
      <c r="K547" s="165"/>
      <c r="L547" s="85">
        <v>7119</v>
      </c>
      <c r="M547" s="9">
        <v>0</v>
      </c>
      <c r="N547" s="85">
        <v>7120</v>
      </c>
      <c r="O547" s="88">
        <v>0</v>
      </c>
      <c r="P547" s="90">
        <v>0</v>
      </c>
    </row>
    <row r="548" spans="1:16" outlineLevel="1">
      <c r="A548" s="83"/>
      <c r="B548" s="83"/>
      <c r="C548" s="83"/>
      <c r="D548" s="119" t="s">
        <v>607</v>
      </c>
      <c r="E548" s="119"/>
      <c r="F548" s="119"/>
      <c r="G548" s="119"/>
      <c r="H548" s="119"/>
      <c r="I548" s="119"/>
      <c r="J548" s="165" t="s">
        <v>710</v>
      </c>
      <c r="K548" s="165"/>
      <c r="L548" s="85">
        <v>7122</v>
      </c>
      <c r="M548" s="9">
        <v>0</v>
      </c>
      <c r="N548" s="85">
        <v>7123</v>
      </c>
      <c r="O548" s="88">
        <v>0</v>
      </c>
      <c r="P548" s="90">
        <v>0</v>
      </c>
    </row>
    <row r="549" spans="1:16" outlineLevel="1">
      <c r="A549" s="83"/>
      <c r="B549" s="83"/>
      <c r="C549" s="83"/>
      <c r="D549" s="119" t="s">
        <v>610</v>
      </c>
      <c r="E549" s="119"/>
      <c r="F549" s="119"/>
      <c r="G549" s="119"/>
      <c r="H549" s="119"/>
      <c r="I549" s="119"/>
      <c r="J549" s="85">
        <v>7124</v>
      </c>
      <c r="K549" s="9">
        <v>0</v>
      </c>
      <c r="L549" s="85">
        <v>7125</v>
      </c>
      <c r="M549" s="9">
        <v>0</v>
      </c>
      <c r="N549" s="85">
        <v>7126</v>
      </c>
      <c r="O549" s="88">
        <v>0</v>
      </c>
      <c r="P549" s="90">
        <v>0</v>
      </c>
    </row>
    <row r="550" spans="1:16" outlineLevel="1">
      <c r="A550" s="83"/>
      <c r="B550" s="83"/>
      <c r="C550" s="83"/>
      <c r="D550" s="119" t="s">
        <v>613</v>
      </c>
      <c r="E550" s="119"/>
      <c r="F550" s="119"/>
      <c r="G550" s="119"/>
      <c r="H550" s="119"/>
      <c r="I550" s="119"/>
      <c r="J550" s="85">
        <v>7127</v>
      </c>
      <c r="K550" s="9">
        <v>0</v>
      </c>
      <c r="L550" s="85">
        <v>7128</v>
      </c>
      <c r="M550" s="9">
        <v>0</v>
      </c>
      <c r="N550" s="85">
        <v>7129</v>
      </c>
      <c r="O550" s="88">
        <v>0</v>
      </c>
      <c r="P550" s="90">
        <v>0</v>
      </c>
    </row>
    <row r="551" spans="1:16" outlineLevel="1">
      <c r="A551" s="83"/>
      <c r="B551" s="83"/>
      <c r="C551" s="83"/>
      <c r="D551" s="119" t="s">
        <v>616</v>
      </c>
      <c r="E551" s="119"/>
      <c r="F551" s="119"/>
      <c r="G551" s="119"/>
      <c r="H551" s="119"/>
      <c r="I551" s="119"/>
      <c r="J551" s="165" t="s">
        <v>710</v>
      </c>
      <c r="K551" s="165"/>
      <c r="L551" s="85">
        <v>7131</v>
      </c>
      <c r="M551" s="9">
        <v>0</v>
      </c>
      <c r="N551" s="85">
        <v>7132</v>
      </c>
      <c r="O551" s="88">
        <v>0</v>
      </c>
      <c r="P551" s="90">
        <v>0</v>
      </c>
    </row>
    <row r="552" spans="1:16" outlineLevel="1">
      <c r="A552" s="83"/>
      <c r="B552" s="83"/>
      <c r="C552" s="83"/>
      <c r="D552" s="119" t="s">
        <v>619</v>
      </c>
      <c r="E552" s="119"/>
      <c r="F552" s="119"/>
      <c r="G552" s="119"/>
      <c r="H552" s="119"/>
      <c r="I552" s="119"/>
      <c r="J552" s="165" t="s">
        <v>710</v>
      </c>
      <c r="K552" s="165"/>
      <c r="L552" s="85">
        <v>7134</v>
      </c>
      <c r="M552" s="9">
        <v>0</v>
      </c>
      <c r="N552" s="85">
        <v>7135</v>
      </c>
      <c r="O552" s="88">
        <v>0</v>
      </c>
      <c r="P552" s="90">
        <v>0</v>
      </c>
    </row>
    <row r="553" spans="1:16" outlineLevel="1">
      <c r="A553" s="83"/>
      <c r="B553" s="83"/>
      <c r="C553" s="83"/>
      <c r="D553" s="119" t="s">
        <v>622</v>
      </c>
      <c r="E553" s="119"/>
      <c r="F553" s="119"/>
      <c r="G553" s="119"/>
      <c r="H553" s="119"/>
      <c r="I553" s="119"/>
      <c r="J553" s="165" t="s">
        <v>710</v>
      </c>
      <c r="K553" s="165"/>
      <c r="L553" s="85">
        <v>7137</v>
      </c>
      <c r="M553" s="9">
        <v>0</v>
      </c>
      <c r="N553" s="85">
        <v>7138</v>
      </c>
      <c r="O553" s="88">
        <v>0</v>
      </c>
      <c r="P553" s="90">
        <v>0</v>
      </c>
    </row>
    <row r="554" spans="1:16" outlineLevel="1">
      <c r="A554" s="83"/>
      <c r="B554" s="83"/>
      <c r="C554" s="83"/>
      <c r="D554" s="119" t="s">
        <v>392</v>
      </c>
      <c r="E554" s="119"/>
      <c r="F554" s="119"/>
      <c r="G554" s="119"/>
      <c r="H554" s="119"/>
      <c r="I554" s="119"/>
      <c r="J554" s="85">
        <v>7139</v>
      </c>
      <c r="K554" s="9">
        <v>0</v>
      </c>
      <c r="L554" s="85">
        <v>7140</v>
      </c>
      <c r="M554" s="9">
        <v>0</v>
      </c>
      <c r="N554" s="85">
        <v>7141</v>
      </c>
      <c r="O554" s="88">
        <v>0</v>
      </c>
      <c r="P554" s="90">
        <v>0</v>
      </c>
    </row>
    <row r="555" spans="1:16">
      <c r="A555" s="83"/>
      <c r="B555" s="83"/>
      <c r="C555" s="154" t="s">
        <v>915</v>
      </c>
      <c r="D555" s="155"/>
      <c r="E555" s="155"/>
      <c r="F555" s="155"/>
      <c r="G555" s="155"/>
      <c r="H555" s="155"/>
      <c r="I555" s="155"/>
      <c r="J555" s="162" t="s">
        <v>110</v>
      </c>
      <c r="K555" s="162"/>
      <c r="L555" s="162" t="s">
        <v>760</v>
      </c>
      <c r="M555" s="162"/>
      <c r="N555" s="162" t="s">
        <v>761</v>
      </c>
      <c r="O555" s="162"/>
      <c r="P555" s="90">
        <v>0</v>
      </c>
    </row>
    <row r="556" spans="1:16" outlineLevel="1">
      <c r="A556" s="83"/>
      <c r="B556" s="83"/>
      <c r="C556" s="83"/>
      <c r="D556" s="119" t="s">
        <v>378</v>
      </c>
      <c r="E556" s="119"/>
      <c r="F556" s="119"/>
      <c r="G556" s="119"/>
      <c r="H556" s="119"/>
      <c r="I556" s="119"/>
      <c r="J556" s="85" t="s">
        <v>916</v>
      </c>
      <c r="K556" s="9">
        <v>0</v>
      </c>
      <c r="L556" s="85" t="s">
        <v>917</v>
      </c>
      <c r="M556" s="9">
        <v>0</v>
      </c>
      <c r="N556" s="85" t="s">
        <v>918</v>
      </c>
      <c r="O556" s="88">
        <v>0</v>
      </c>
      <c r="P556" s="90">
        <v>0</v>
      </c>
    </row>
    <row r="557" spans="1:16" outlineLevel="1">
      <c r="A557" s="83"/>
      <c r="B557" s="83"/>
      <c r="C557" s="83"/>
      <c r="D557" s="119" t="s">
        <v>630</v>
      </c>
      <c r="E557" s="119"/>
      <c r="F557" s="119"/>
      <c r="G557" s="119"/>
      <c r="H557" s="119"/>
      <c r="I557" s="119"/>
      <c r="J557" s="85" t="s">
        <v>919</v>
      </c>
      <c r="K557" s="9">
        <v>0</v>
      </c>
      <c r="L557" s="85" t="s">
        <v>920</v>
      </c>
      <c r="M557" s="9">
        <v>0</v>
      </c>
      <c r="N557" s="85" t="s">
        <v>921</v>
      </c>
      <c r="O557" s="88">
        <v>0</v>
      </c>
      <c r="P557" s="90">
        <v>0</v>
      </c>
    </row>
    <row r="558" spans="1:16" outlineLevel="1">
      <c r="A558" s="83"/>
      <c r="B558" s="83"/>
      <c r="C558" s="83"/>
      <c r="D558" s="119" t="s">
        <v>382</v>
      </c>
      <c r="E558" s="119"/>
      <c r="F558" s="119"/>
      <c r="G558" s="119"/>
      <c r="H558" s="119"/>
      <c r="I558" s="119"/>
      <c r="J558" s="165" t="s">
        <v>710</v>
      </c>
      <c r="K558" s="165"/>
      <c r="L558" s="85" t="s">
        <v>922</v>
      </c>
      <c r="M558" s="9">
        <v>0</v>
      </c>
      <c r="N558" s="85" t="s">
        <v>923</v>
      </c>
      <c r="O558" s="88">
        <v>0</v>
      </c>
      <c r="P558" s="90">
        <v>0</v>
      </c>
    </row>
    <row r="559" spans="1:16" outlineLevel="1">
      <c r="A559" s="83"/>
      <c r="B559" s="83"/>
      <c r="C559" s="83"/>
      <c r="D559" s="119" t="s">
        <v>384</v>
      </c>
      <c r="E559" s="119"/>
      <c r="F559" s="119"/>
      <c r="G559" s="119"/>
      <c r="H559" s="119"/>
      <c r="I559" s="119"/>
      <c r="J559" s="165" t="s">
        <v>710</v>
      </c>
      <c r="K559" s="165"/>
      <c r="L559" s="85" t="s">
        <v>924</v>
      </c>
      <c r="M559" s="9">
        <v>0</v>
      </c>
      <c r="N559" s="85" t="s">
        <v>925</v>
      </c>
      <c r="O559" s="88">
        <v>0</v>
      </c>
      <c r="P559" s="90">
        <v>0</v>
      </c>
    </row>
    <row r="560" spans="1:16" outlineLevel="1">
      <c r="A560" s="83"/>
      <c r="B560" s="83"/>
      <c r="C560" s="83"/>
      <c r="D560" s="119" t="s">
        <v>386</v>
      </c>
      <c r="E560" s="119"/>
      <c r="F560" s="119"/>
      <c r="G560" s="119"/>
      <c r="H560" s="119"/>
      <c r="I560" s="119"/>
      <c r="J560" s="165" t="s">
        <v>710</v>
      </c>
      <c r="K560" s="165"/>
      <c r="L560" s="85" t="s">
        <v>926</v>
      </c>
      <c r="M560" s="9">
        <v>0</v>
      </c>
      <c r="N560" s="85" t="s">
        <v>927</v>
      </c>
      <c r="O560" s="88">
        <v>0</v>
      </c>
      <c r="P560" s="90">
        <v>0</v>
      </c>
    </row>
    <row r="561" spans="1:16" outlineLevel="1">
      <c r="A561" s="83"/>
      <c r="B561" s="83"/>
      <c r="C561" s="83"/>
      <c r="D561" s="119" t="s">
        <v>388</v>
      </c>
      <c r="E561" s="119"/>
      <c r="F561" s="119"/>
      <c r="G561" s="119"/>
      <c r="H561" s="119"/>
      <c r="I561" s="119"/>
      <c r="J561" s="165" t="s">
        <v>710</v>
      </c>
      <c r="K561" s="165"/>
      <c r="L561" s="85" t="s">
        <v>928</v>
      </c>
      <c r="M561" s="9">
        <v>0</v>
      </c>
      <c r="N561" s="85" t="s">
        <v>929</v>
      </c>
      <c r="O561" s="88">
        <v>0</v>
      </c>
      <c r="P561" s="90">
        <v>0</v>
      </c>
    </row>
    <row r="562" spans="1:16" outlineLevel="1">
      <c r="A562" s="83"/>
      <c r="B562" s="83"/>
      <c r="C562" s="83"/>
      <c r="D562" s="119" t="s">
        <v>390</v>
      </c>
      <c r="E562" s="119"/>
      <c r="F562" s="119"/>
      <c r="G562" s="119"/>
      <c r="H562" s="119"/>
      <c r="I562" s="119"/>
      <c r="J562" s="85" t="s">
        <v>930</v>
      </c>
      <c r="K562" s="9">
        <v>0</v>
      </c>
      <c r="L562" s="85" t="s">
        <v>931</v>
      </c>
      <c r="M562" s="9">
        <v>0</v>
      </c>
      <c r="N562" s="85" t="s">
        <v>932</v>
      </c>
      <c r="O562" s="88">
        <v>0</v>
      </c>
      <c r="P562" s="90">
        <v>0</v>
      </c>
    </row>
    <row r="563" spans="1:16" outlineLevel="1">
      <c r="A563" s="83"/>
      <c r="B563" s="83"/>
      <c r="C563" s="83"/>
      <c r="D563" s="119" t="s">
        <v>88</v>
      </c>
      <c r="E563" s="119"/>
      <c r="F563" s="119"/>
      <c r="G563" s="119"/>
      <c r="H563" s="119"/>
      <c r="I563" s="119"/>
      <c r="J563" s="85" t="s">
        <v>933</v>
      </c>
      <c r="K563" s="9">
        <v>0</v>
      </c>
      <c r="L563" s="85" t="s">
        <v>934</v>
      </c>
      <c r="M563" s="9">
        <v>0</v>
      </c>
      <c r="N563" s="85" t="s">
        <v>935</v>
      </c>
      <c r="O563" s="88">
        <v>0</v>
      </c>
      <c r="P563" s="90">
        <v>0</v>
      </c>
    </row>
    <row r="564" spans="1:16">
      <c r="A564" s="83"/>
      <c r="B564" s="83"/>
      <c r="C564" s="121" t="s">
        <v>936</v>
      </c>
      <c r="D564" s="121"/>
      <c r="E564" s="121"/>
      <c r="F564" s="121"/>
      <c r="G564" s="121"/>
      <c r="H564" s="121"/>
      <c r="I564" s="121"/>
      <c r="J564" s="162" t="s">
        <v>110</v>
      </c>
      <c r="K564" s="162"/>
      <c r="L564" s="162" t="s">
        <v>760</v>
      </c>
      <c r="M564" s="162"/>
      <c r="N564" s="162" t="s">
        <v>761</v>
      </c>
      <c r="O564" s="162"/>
      <c r="P564" s="90">
        <v>0</v>
      </c>
    </row>
    <row r="565" spans="1:16" outlineLevel="1">
      <c r="A565" s="83"/>
      <c r="B565" s="83"/>
      <c r="C565" s="120"/>
      <c r="D565" s="119" t="s">
        <v>74</v>
      </c>
      <c r="E565" s="119"/>
      <c r="F565" s="119"/>
      <c r="G565" s="119"/>
      <c r="H565" s="119"/>
      <c r="I565" s="119"/>
      <c r="J565" s="85" t="s">
        <v>937</v>
      </c>
      <c r="K565" s="9">
        <v>0</v>
      </c>
      <c r="L565" s="85" t="s">
        <v>938</v>
      </c>
      <c r="M565" s="9">
        <v>0</v>
      </c>
      <c r="N565" s="85" t="s">
        <v>939</v>
      </c>
      <c r="O565" s="88">
        <v>0</v>
      </c>
      <c r="P565" s="90">
        <v>0</v>
      </c>
    </row>
    <row r="566" spans="1:16" outlineLevel="1">
      <c r="A566" s="83"/>
      <c r="B566" s="83"/>
      <c r="C566" s="120"/>
      <c r="D566" s="119" t="s">
        <v>76</v>
      </c>
      <c r="E566" s="119" t="s">
        <v>710</v>
      </c>
      <c r="F566" s="119"/>
      <c r="G566" s="119"/>
      <c r="H566" s="119"/>
      <c r="I566" s="119"/>
      <c r="J566" s="85" t="s">
        <v>940</v>
      </c>
      <c r="K566" s="9">
        <v>0</v>
      </c>
      <c r="L566" s="85" t="s">
        <v>941</v>
      </c>
      <c r="M566" s="9">
        <v>0</v>
      </c>
      <c r="N566" s="85" t="s">
        <v>942</v>
      </c>
      <c r="O566" s="88">
        <v>0</v>
      </c>
      <c r="P566" s="90">
        <v>0</v>
      </c>
    </row>
    <row r="567" spans="1:16">
      <c r="A567" s="83"/>
      <c r="B567" s="83"/>
      <c r="C567" s="154" t="s">
        <v>943</v>
      </c>
      <c r="D567" s="155"/>
      <c r="E567" s="155"/>
      <c r="F567" s="155"/>
      <c r="G567" s="155"/>
      <c r="H567" s="155"/>
      <c r="I567" s="155"/>
      <c r="J567" s="162" t="s">
        <v>110</v>
      </c>
      <c r="K567" s="162"/>
      <c r="L567" s="162" t="s">
        <v>760</v>
      </c>
      <c r="M567" s="162"/>
      <c r="N567" s="162" t="s">
        <v>761</v>
      </c>
      <c r="O567" s="162"/>
      <c r="P567" s="90">
        <v>0</v>
      </c>
    </row>
    <row r="568" spans="1:16" outlineLevel="1">
      <c r="A568" s="83"/>
      <c r="B568" s="83"/>
      <c r="C568" s="83"/>
      <c r="D568" s="148" t="s">
        <v>944</v>
      </c>
      <c r="E568" s="149"/>
      <c r="F568" s="149"/>
      <c r="G568" s="149"/>
      <c r="H568" s="149"/>
      <c r="I568" s="150"/>
      <c r="J568" s="165" t="s">
        <v>710</v>
      </c>
      <c r="K568" s="165"/>
      <c r="L568" s="85">
        <v>7173</v>
      </c>
      <c r="M568" s="9">
        <v>0</v>
      </c>
      <c r="N568" s="85">
        <v>7174</v>
      </c>
      <c r="O568" s="88">
        <v>0</v>
      </c>
      <c r="P568" s="90">
        <v>0</v>
      </c>
    </row>
    <row r="569" spans="1:16" outlineLevel="1">
      <c r="A569" s="83"/>
      <c r="B569" s="83"/>
      <c r="C569" s="83"/>
      <c r="D569" s="148" t="s">
        <v>947</v>
      </c>
      <c r="E569" s="149"/>
      <c r="F569" s="149" t="s">
        <v>411</v>
      </c>
      <c r="G569" s="149"/>
      <c r="H569" s="149" t="s">
        <v>411</v>
      </c>
      <c r="I569" s="150"/>
      <c r="J569" s="165" t="s">
        <v>710</v>
      </c>
      <c r="K569" s="165"/>
      <c r="L569" s="85">
        <v>7176</v>
      </c>
      <c r="M569" s="9">
        <v>0</v>
      </c>
      <c r="N569" s="85">
        <v>7177</v>
      </c>
      <c r="O569" s="88">
        <v>0</v>
      </c>
      <c r="P569" s="90">
        <v>0</v>
      </c>
    </row>
    <row r="570" spans="1:16" outlineLevel="1">
      <c r="A570" s="83"/>
      <c r="B570" s="83"/>
      <c r="C570" s="83"/>
      <c r="D570" s="148" t="s">
        <v>950</v>
      </c>
      <c r="E570" s="149"/>
      <c r="F570" s="149" t="s">
        <v>411</v>
      </c>
      <c r="G570" s="149"/>
      <c r="H570" s="149" t="s">
        <v>411</v>
      </c>
      <c r="I570" s="150"/>
      <c r="J570" s="85">
        <v>7178</v>
      </c>
      <c r="K570" s="9">
        <v>0</v>
      </c>
      <c r="L570" s="85">
        <v>7179</v>
      </c>
      <c r="M570" s="9">
        <v>0</v>
      </c>
      <c r="N570" s="85">
        <v>7180</v>
      </c>
      <c r="O570" s="88">
        <v>0</v>
      </c>
      <c r="P570" s="90">
        <v>0</v>
      </c>
    </row>
    <row r="571" spans="1:16" outlineLevel="1">
      <c r="A571" s="83"/>
      <c r="B571" s="83"/>
      <c r="C571" s="83"/>
      <c r="D571" s="148" t="s">
        <v>954</v>
      </c>
      <c r="E571" s="149"/>
      <c r="F571" s="149" t="s">
        <v>411</v>
      </c>
      <c r="G571" s="149"/>
      <c r="H571" s="149" t="s">
        <v>411</v>
      </c>
      <c r="I571" s="150"/>
      <c r="J571" s="165" t="s">
        <v>710</v>
      </c>
      <c r="K571" s="165"/>
      <c r="L571" s="85">
        <v>7182</v>
      </c>
      <c r="M571" s="9">
        <v>0</v>
      </c>
      <c r="N571" s="85">
        <v>7183</v>
      </c>
      <c r="O571" s="88">
        <v>0</v>
      </c>
      <c r="P571" s="90">
        <v>0</v>
      </c>
    </row>
    <row r="572" spans="1:16" outlineLevel="1">
      <c r="A572" s="83"/>
      <c r="B572" s="83"/>
      <c r="C572" s="83"/>
      <c r="D572" s="148" t="s">
        <v>957</v>
      </c>
      <c r="E572" s="149"/>
      <c r="F572" s="149" t="s">
        <v>411</v>
      </c>
      <c r="G572" s="149"/>
      <c r="H572" s="149" t="s">
        <v>411</v>
      </c>
      <c r="I572" s="150"/>
      <c r="J572" s="165" t="s">
        <v>710</v>
      </c>
      <c r="K572" s="165"/>
      <c r="L572" s="85">
        <v>7185</v>
      </c>
      <c r="M572" s="9">
        <v>0</v>
      </c>
      <c r="N572" s="85">
        <v>7186</v>
      </c>
      <c r="O572" s="88">
        <v>0</v>
      </c>
      <c r="P572" s="90">
        <v>0</v>
      </c>
    </row>
    <row r="573" spans="1:16" outlineLevel="1">
      <c r="A573" s="83"/>
      <c r="B573" s="83"/>
      <c r="C573" s="83"/>
      <c r="D573" s="148" t="s">
        <v>960</v>
      </c>
      <c r="E573" s="149"/>
      <c r="F573" s="149" t="s">
        <v>411</v>
      </c>
      <c r="G573" s="149"/>
      <c r="H573" s="149" t="s">
        <v>411</v>
      </c>
      <c r="I573" s="150"/>
      <c r="J573" s="165" t="s">
        <v>710</v>
      </c>
      <c r="K573" s="165"/>
      <c r="L573" s="85">
        <v>7188</v>
      </c>
      <c r="M573" s="9">
        <v>0</v>
      </c>
      <c r="N573" s="85">
        <v>7189</v>
      </c>
      <c r="O573" s="88">
        <v>0</v>
      </c>
      <c r="P573" s="90">
        <v>0</v>
      </c>
    </row>
    <row r="574" spans="1:16" outlineLevel="1">
      <c r="A574" s="83"/>
      <c r="B574" s="83"/>
      <c r="C574" s="83"/>
      <c r="D574" s="148" t="s">
        <v>963</v>
      </c>
      <c r="E574" s="149"/>
      <c r="F574" s="149" t="s">
        <v>411</v>
      </c>
      <c r="G574" s="149"/>
      <c r="H574" s="149" t="s">
        <v>411</v>
      </c>
      <c r="I574" s="150"/>
      <c r="J574" s="85">
        <v>7190</v>
      </c>
      <c r="K574" s="9">
        <v>0</v>
      </c>
      <c r="L574" s="85">
        <v>7191</v>
      </c>
      <c r="M574" s="9">
        <v>0</v>
      </c>
      <c r="N574" s="85">
        <v>7192</v>
      </c>
      <c r="O574" s="88">
        <v>0</v>
      </c>
      <c r="P574" s="90">
        <v>0</v>
      </c>
    </row>
    <row r="575" spans="1:16" outlineLevel="1">
      <c r="A575" s="83"/>
      <c r="B575" s="83"/>
      <c r="C575" s="83"/>
      <c r="D575" s="148" t="s">
        <v>967</v>
      </c>
      <c r="E575" s="149"/>
      <c r="F575" s="149" t="s">
        <v>411</v>
      </c>
      <c r="G575" s="149"/>
      <c r="H575" s="149" t="s">
        <v>411</v>
      </c>
      <c r="I575" s="150"/>
      <c r="J575" s="165" t="s">
        <v>710</v>
      </c>
      <c r="K575" s="165"/>
      <c r="L575" s="85">
        <v>7194</v>
      </c>
      <c r="M575" s="9">
        <v>0</v>
      </c>
      <c r="N575" s="85">
        <v>7195</v>
      </c>
      <c r="O575" s="88">
        <v>0</v>
      </c>
      <c r="P575" s="90">
        <v>0</v>
      </c>
    </row>
    <row r="576" spans="1:16" outlineLevel="1">
      <c r="A576" s="83"/>
      <c r="B576" s="83"/>
      <c r="C576" s="83"/>
      <c r="D576" s="148" t="s">
        <v>970</v>
      </c>
      <c r="E576" s="149"/>
      <c r="F576" s="149" t="s">
        <v>411</v>
      </c>
      <c r="G576" s="149"/>
      <c r="H576" s="149" t="s">
        <v>411</v>
      </c>
      <c r="I576" s="150"/>
      <c r="J576" s="85">
        <v>7196</v>
      </c>
      <c r="K576" s="9">
        <v>0</v>
      </c>
      <c r="L576" s="85">
        <v>7197</v>
      </c>
      <c r="M576" s="9">
        <v>0</v>
      </c>
      <c r="N576" s="85">
        <v>7198</v>
      </c>
      <c r="O576" s="88">
        <v>0</v>
      </c>
      <c r="P576" s="90">
        <v>0</v>
      </c>
    </row>
    <row r="577" spans="1:16" outlineLevel="1">
      <c r="A577" s="83"/>
      <c r="B577" s="83"/>
      <c r="C577" s="83"/>
      <c r="D577" s="148" t="s">
        <v>974</v>
      </c>
      <c r="E577" s="149"/>
      <c r="F577" s="149" t="s">
        <v>411</v>
      </c>
      <c r="G577" s="149"/>
      <c r="H577" s="149" t="s">
        <v>411</v>
      </c>
      <c r="I577" s="150"/>
      <c r="J577" s="85">
        <v>7199</v>
      </c>
      <c r="K577" s="9">
        <v>0</v>
      </c>
      <c r="L577" s="85">
        <v>7200</v>
      </c>
      <c r="M577" s="9">
        <v>0</v>
      </c>
      <c r="N577" s="85">
        <v>7201</v>
      </c>
      <c r="O577" s="88">
        <v>0</v>
      </c>
      <c r="P577" s="90">
        <v>0</v>
      </c>
    </row>
    <row r="578" spans="1:16" outlineLevel="1">
      <c r="A578" s="83"/>
      <c r="B578" s="83"/>
      <c r="C578" s="83"/>
      <c r="D578" s="148" t="s">
        <v>978</v>
      </c>
      <c r="E578" s="149"/>
      <c r="F578" s="149" t="s">
        <v>411</v>
      </c>
      <c r="G578" s="149"/>
      <c r="H578" s="149" t="s">
        <v>411</v>
      </c>
      <c r="I578" s="150"/>
      <c r="J578" s="85">
        <v>7202</v>
      </c>
      <c r="K578" s="9">
        <v>0</v>
      </c>
      <c r="L578" s="85">
        <v>7203</v>
      </c>
      <c r="M578" s="9">
        <v>0</v>
      </c>
      <c r="N578" s="85">
        <v>7204</v>
      </c>
      <c r="O578" s="88">
        <v>0</v>
      </c>
      <c r="P578" s="90">
        <v>0</v>
      </c>
    </row>
    <row r="579" spans="1:16" outlineLevel="1">
      <c r="A579" s="83"/>
      <c r="B579" s="83"/>
      <c r="C579" s="83"/>
      <c r="D579" s="148" t="s">
        <v>982</v>
      </c>
      <c r="E579" s="149"/>
      <c r="F579" s="149" t="s">
        <v>411</v>
      </c>
      <c r="G579" s="149"/>
      <c r="H579" s="149" t="s">
        <v>411</v>
      </c>
      <c r="I579" s="150"/>
      <c r="J579" s="85">
        <v>7205</v>
      </c>
      <c r="K579" s="9">
        <v>0</v>
      </c>
      <c r="L579" s="85">
        <v>7206</v>
      </c>
      <c r="M579" s="9">
        <v>0</v>
      </c>
      <c r="N579" s="85">
        <v>7207</v>
      </c>
      <c r="O579" s="88">
        <v>0</v>
      </c>
      <c r="P579" s="90">
        <v>0</v>
      </c>
    </row>
    <row r="580" spans="1:16" outlineLevel="1">
      <c r="A580" s="83"/>
      <c r="B580" s="83"/>
      <c r="C580" s="83"/>
      <c r="D580" s="148" t="s">
        <v>986</v>
      </c>
      <c r="E580" s="149"/>
      <c r="F580" s="149" t="s">
        <v>411</v>
      </c>
      <c r="G580" s="149"/>
      <c r="H580" s="149" t="s">
        <v>411</v>
      </c>
      <c r="I580" s="150"/>
      <c r="J580" s="85">
        <v>7208</v>
      </c>
      <c r="K580" s="9">
        <v>0</v>
      </c>
      <c r="L580" s="85">
        <v>7209</v>
      </c>
      <c r="M580" s="9">
        <v>0</v>
      </c>
      <c r="N580" s="85">
        <v>7210</v>
      </c>
      <c r="O580" s="88">
        <v>0</v>
      </c>
      <c r="P580" s="90">
        <v>0</v>
      </c>
    </row>
    <row r="581" spans="1:16" outlineLevel="1">
      <c r="A581" s="83"/>
      <c r="B581" s="83"/>
      <c r="C581" s="83"/>
      <c r="D581" s="166" t="s">
        <v>990</v>
      </c>
      <c r="E581" s="167"/>
      <c r="F581" s="167"/>
      <c r="G581" s="167"/>
      <c r="H581" s="167"/>
      <c r="I581" s="167"/>
      <c r="J581" s="167"/>
      <c r="K581" s="167"/>
      <c r="L581" s="167"/>
      <c r="M581" s="167"/>
      <c r="N581" s="167"/>
      <c r="O581" s="168"/>
      <c r="P581" s="90">
        <v>0</v>
      </c>
    </row>
    <row r="582" spans="1:16" outlineLevel="1">
      <c r="A582" s="83"/>
      <c r="B582" s="83"/>
      <c r="C582" s="83"/>
      <c r="D582" s="83"/>
      <c r="E582" s="157" t="s">
        <v>36</v>
      </c>
      <c r="F582" s="158"/>
      <c r="G582" s="158"/>
      <c r="H582" s="158"/>
      <c r="I582" s="159"/>
      <c r="J582" s="162" t="s">
        <v>110</v>
      </c>
      <c r="K582" s="162"/>
      <c r="L582" s="162" t="s">
        <v>760</v>
      </c>
      <c r="M582" s="162"/>
      <c r="N582" s="162" t="s">
        <v>761</v>
      </c>
      <c r="O582" s="162"/>
      <c r="P582" s="90">
        <v>0</v>
      </c>
    </row>
    <row r="583" spans="1:16" outlineLevel="1">
      <c r="A583" s="83"/>
      <c r="B583" s="83"/>
      <c r="C583" s="83"/>
      <c r="D583" s="83"/>
      <c r="E583" s="120"/>
      <c r="F583" s="148" t="s">
        <v>674</v>
      </c>
      <c r="G583" s="149"/>
      <c r="H583" s="149"/>
      <c r="I583" s="150"/>
      <c r="J583" s="85">
        <v>7211</v>
      </c>
      <c r="K583" s="9">
        <v>0</v>
      </c>
      <c r="L583" s="85">
        <v>7212</v>
      </c>
      <c r="M583" s="9">
        <v>0</v>
      </c>
      <c r="N583" s="85">
        <v>7213</v>
      </c>
      <c r="O583" s="88">
        <v>0</v>
      </c>
      <c r="P583" s="90">
        <v>0</v>
      </c>
    </row>
    <row r="584" spans="1:16" outlineLevel="1">
      <c r="A584" s="83"/>
      <c r="B584" s="83"/>
      <c r="C584" s="83"/>
      <c r="D584" s="83"/>
      <c r="E584" s="120"/>
      <c r="F584" s="148" t="s">
        <v>40</v>
      </c>
      <c r="G584" s="149"/>
      <c r="H584" s="149"/>
      <c r="I584" s="150"/>
      <c r="J584" s="85">
        <v>7214</v>
      </c>
      <c r="K584" s="9">
        <v>0</v>
      </c>
      <c r="L584" s="85">
        <v>7215</v>
      </c>
      <c r="M584" s="9">
        <v>0</v>
      </c>
      <c r="N584" s="85">
        <v>7216</v>
      </c>
      <c r="O584" s="88">
        <v>0</v>
      </c>
      <c r="P584" s="90">
        <v>0</v>
      </c>
    </row>
    <row r="585" spans="1:16" outlineLevel="1">
      <c r="A585" s="83"/>
      <c r="B585" s="83"/>
      <c r="C585" s="83"/>
      <c r="D585" s="83"/>
      <c r="E585" s="157" t="s">
        <v>44</v>
      </c>
      <c r="F585" s="158"/>
      <c r="G585" s="158"/>
      <c r="H585" s="158"/>
      <c r="I585" s="159"/>
      <c r="J585" s="162" t="s">
        <v>110</v>
      </c>
      <c r="K585" s="162"/>
      <c r="L585" s="162" t="s">
        <v>760</v>
      </c>
      <c r="M585" s="162"/>
      <c r="N585" s="162" t="s">
        <v>761</v>
      </c>
      <c r="O585" s="162"/>
      <c r="P585" s="90">
        <v>0</v>
      </c>
    </row>
    <row r="586" spans="1:16" outlineLevel="1">
      <c r="A586" s="83"/>
      <c r="B586" s="83"/>
      <c r="C586" s="83"/>
      <c r="D586" s="83"/>
      <c r="E586" s="120"/>
      <c r="F586" s="148" t="s">
        <v>674</v>
      </c>
      <c r="G586" s="149"/>
      <c r="H586" s="149"/>
      <c r="I586" s="150"/>
      <c r="J586" s="85">
        <v>7217</v>
      </c>
      <c r="K586" s="9">
        <v>0</v>
      </c>
      <c r="L586" s="85">
        <v>7218</v>
      </c>
      <c r="M586" s="9">
        <v>0</v>
      </c>
      <c r="N586" s="85">
        <v>7219</v>
      </c>
      <c r="O586" s="88">
        <v>0</v>
      </c>
      <c r="P586" s="90">
        <v>0</v>
      </c>
    </row>
    <row r="587" spans="1:16" outlineLevel="1">
      <c r="A587" s="83"/>
      <c r="B587" s="83"/>
      <c r="C587" s="83"/>
      <c r="D587" s="83"/>
      <c r="E587" s="120"/>
      <c r="F587" s="148" t="s">
        <v>40</v>
      </c>
      <c r="G587" s="149"/>
      <c r="H587" s="149"/>
      <c r="I587" s="150"/>
      <c r="J587" s="85">
        <v>7220</v>
      </c>
      <c r="K587" s="9">
        <v>0</v>
      </c>
      <c r="L587" s="85">
        <v>7221</v>
      </c>
      <c r="M587" s="9">
        <v>0</v>
      </c>
      <c r="N587" s="85">
        <v>7222</v>
      </c>
      <c r="O587" s="88">
        <v>0</v>
      </c>
      <c r="P587" s="90">
        <v>0</v>
      </c>
    </row>
    <row r="588" spans="1:16" outlineLevel="1">
      <c r="A588" s="83"/>
      <c r="B588" s="83"/>
      <c r="C588" s="83"/>
      <c r="D588" s="166" t="s">
        <v>1003</v>
      </c>
      <c r="E588" s="167" t="s">
        <v>411</v>
      </c>
      <c r="F588" s="167"/>
      <c r="G588" s="167" t="s">
        <v>411</v>
      </c>
      <c r="H588" s="167"/>
      <c r="I588" s="167"/>
      <c r="J588" s="167"/>
      <c r="K588" s="167"/>
      <c r="L588" s="167"/>
      <c r="M588" s="167"/>
      <c r="N588" s="167"/>
      <c r="O588" s="168"/>
      <c r="P588" s="90">
        <v>0</v>
      </c>
    </row>
    <row r="589" spans="1:16" outlineLevel="1">
      <c r="A589" s="83"/>
      <c r="B589" s="83"/>
      <c r="C589" s="83"/>
      <c r="D589" s="83"/>
      <c r="E589" s="157" t="s">
        <v>36</v>
      </c>
      <c r="F589" s="158"/>
      <c r="G589" s="158"/>
      <c r="H589" s="158"/>
      <c r="I589" s="159"/>
      <c r="J589" s="162" t="s">
        <v>110</v>
      </c>
      <c r="K589" s="162"/>
      <c r="L589" s="162" t="s">
        <v>760</v>
      </c>
      <c r="M589" s="162"/>
      <c r="N589" s="162" t="s">
        <v>761</v>
      </c>
      <c r="O589" s="162"/>
      <c r="P589" s="90">
        <v>0</v>
      </c>
    </row>
    <row r="590" spans="1:16" outlineLevel="1">
      <c r="A590" s="83"/>
      <c r="B590" s="83"/>
      <c r="C590" s="83"/>
      <c r="D590" s="83"/>
      <c r="E590" s="120"/>
      <c r="F590" s="148" t="s">
        <v>674</v>
      </c>
      <c r="G590" s="149"/>
      <c r="H590" s="149"/>
      <c r="I590" s="150"/>
      <c r="J590" s="85">
        <v>7223</v>
      </c>
      <c r="K590" s="9">
        <v>0</v>
      </c>
      <c r="L590" s="85">
        <v>7224</v>
      </c>
      <c r="M590" s="9">
        <v>0</v>
      </c>
      <c r="N590" s="85">
        <v>7225</v>
      </c>
      <c r="O590" s="88">
        <v>0</v>
      </c>
      <c r="P590" s="90">
        <v>0</v>
      </c>
    </row>
    <row r="591" spans="1:16" outlineLevel="1">
      <c r="A591" s="83"/>
      <c r="B591" s="83"/>
      <c r="C591" s="83"/>
      <c r="D591" s="83"/>
      <c r="E591" s="120"/>
      <c r="F591" s="148" t="s">
        <v>40</v>
      </c>
      <c r="G591" s="149"/>
      <c r="H591" s="149"/>
      <c r="I591" s="150"/>
      <c r="J591" s="85">
        <v>7226</v>
      </c>
      <c r="K591" s="9">
        <v>0</v>
      </c>
      <c r="L591" s="85">
        <v>7227</v>
      </c>
      <c r="M591" s="9">
        <v>0</v>
      </c>
      <c r="N591" s="85">
        <v>7228</v>
      </c>
      <c r="O591" s="88">
        <v>0</v>
      </c>
      <c r="P591" s="90">
        <v>0</v>
      </c>
    </row>
    <row r="592" spans="1:16" outlineLevel="1">
      <c r="A592" s="83"/>
      <c r="B592" s="83"/>
      <c r="C592" s="83"/>
      <c r="D592" s="83"/>
      <c r="E592" s="157" t="s">
        <v>44</v>
      </c>
      <c r="F592" s="158"/>
      <c r="G592" s="158"/>
      <c r="H592" s="158"/>
      <c r="I592" s="159"/>
      <c r="J592" s="162" t="s">
        <v>110</v>
      </c>
      <c r="K592" s="162"/>
      <c r="L592" s="162" t="s">
        <v>760</v>
      </c>
      <c r="M592" s="162"/>
      <c r="N592" s="162" t="s">
        <v>761</v>
      </c>
      <c r="O592" s="162"/>
      <c r="P592" s="90">
        <v>0</v>
      </c>
    </row>
    <row r="593" spans="1:16" outlineLevel="1">
      <c r="A593" s="83"/>
      <c r="B593" s="83"/>
      <c r="C593" s="83"/>
      <c r="D593" s="83"/>
      <c r="E593" s="120"/>
      <c r="F593" s="148" t="s">
        <v>674</v>
      </c>
      <c r="G593" s="149"/>
      <c r="H593" s="149"/>
      <c r="I593" s="150"/>
      <c r="J593" s="85">
        <v>7229</v>
      </c>
      <c r="K593" s="9">
        <v>0</v>
      </c>
      <c r="L593" s="85">
        <v>7230</v>
      </c>
      <c r="M593" s="9">
        <v>0</v>
      </c>
      <c r="N593" s="85">
        <v>7231</v>
      </c>
      <c r="O593" s="88">
        <v>0</v>
      </c>
      <c r="P593" s="90">
        <v>0</v>
      </c>
    </row>
    <row r="594" spans="1:16" outlineLevel="1">
      <c r="A594" s="83"/>
      <c r="B594" s="83"/>
      <c r="C594" s="83"/>
      <c r="D594" s="83"/>
      <c r="E594" s="120"/>
      <c r="F594" s="148" t="s">
        <v>40</v>
      </c>
      <c r="G594" s="149"/>
      <c r="H594" s="149"/>
      <c r="I594" s="150"/>
      <c r="J594" s="85">
        <v>7232</v>
      </c>
      <c r="K594" s="9">
        <v>0</v>
      </c>
      <c r="L594" s="85">
        <v>7233</v>
      </c>
      <c r="M594" s="9">
        <v>0</v>
      </c>
      <c r="N594" s="85">
        <v>7234</v>
      </c>
      <c r="O594" s="88">
        <v>0</v>
      </c>
      <c r="P594" s="90">
        <v>0</v>
      </c>
    </row>
    <row r="595" spans="1:16" outlineLevel="1">
      <c r="A595" s="83"/>
      <c r="B595" s="83"/>
      <c r="C595" s="83"/>
      <c r="D595" s="148" t="s">
        <v>1016</v>
      </c>
      <c r="E595" s="149"/>
      <c r="F595" s="149"/>
      <c r="G595" s="149"/>
      <c r="H595" s="149"/>
      <c r="I595" s="150"/>
      <c r="J595" s="85">
        <v>7235</v>
      </c>
      <c r="K595" s="9">
        <v>0</v>
      </c>
      <c r="L595" s="85">
        <v>7236</v>
      </c>
      <c r="M595" s="9">
        <v>0</v>
      </c>
      <c r="N595" s="85">
        <v>7237</v>
      </c>
      <c r="O595" s="88">
        <v>0</v>
      </c>
      <c r="P595" s="90">
        <v>0</v>
      </c>
    </row>
    <row r="596" spans="1:16" outlineLevel="1">
      <c r="A596" s="83"/>
      <c r="B596" s="83"/>
      <c r="C596" s="83"/>
      <c r="D596" s="148" t="s">
        <v>1020</v>
      </c>
      <c r="E596" s="149"/>
      <c r="F596" s="149"/>
      <c r="G596" s="149"/>
      <c r="H596" s="149"/>
      <c r="I596" s="150"/>
      <c r="J596" s="85">
        <v>7238</v>
      </c>
      <c r="K596" s="9">
        <v>0</v>
      </c>
      <c r="L596" s="85">
        <v>7239</v>
      </c>
      <c r="M596" s="9">
        <v>0</v>
      </c>
      <c r="N596" s="85">
        <v>7240</v>
      </c>
      <c r="O596" s="88">
        <v>0</v>
      </c>
      <c r="P596" s="90">
        <v>0</v>
      </c>
    </row>
    <row r="597" spans="1:16" outlineLevel="1">
      <c r="A597" s="83"/>
      <c r="B597" s="83"/>
      <c r="C597" s="83"/>
      <c r="D597" s="148" t="s">
        <v>1024</v>
      </c>
      <c r="E597" s="149"/>
      <c r="F597" s="149"/>
      <c r="G597" s="149"/>
      <c r="H597" s="149"/>
      <c r="I597" s="150"/>
      <c r="J597" s="85">
        <v>7241</v>
      </c>
      <c r="K597" s="9">
        <v>0</v>
      </c>
      <c r="L597" s="85">
        <v>7242</v>
      </c>
      <c r="M597" s="9">
        <v>0</v>
      </c>
      <c r="N597" s="85">
        <v>7243</v>
      </c>
      <c r="O597" s="88">
        <v>0</v>
      </c>
      <c r="P597" s="90">
        <v>0</v>
      </c>
    </row>
    <row r="598" spans="1:16" outlineLevel="1">
      <c r="A598" s="83"/>
      <c r="B598" s="83"/>
      <c r="C598" s="83"/>
      <c r="D598" s="148" t="s">
        <v>1028</v>
      </c>
      <c r="E598" s="149"/>
      <c r="F598" s="149"/>
      <c r="G598" s="149"/>
      <c r="H598" s="149"/>
      <c r="I598" s="150"/>
      <c r="J598" s="165">
        <v>0</v>
      </c>
      <c r="K598" s="165"/>
      <c r="L598" s="85">
        <v>7245</v>
      </c>
      <c r="M598" s="9">
        <v>0</v>
      </c>
      <c r="N598" s="85">
        <v>7246</v>
      </c>
      <c r="O598" s="88">
        <v>0</v>
      </c>
      <c r="P598" s="90">
        <v>0</v>
      </c>
    </row>
    <row r="599" spans="1:16" outlineLevel="1">
      <c r="A599" s="83"/>
      <c r="B599" s="83"/>
      <c r="C599" s="83"/>
      <c r="D599" s="148" t="s">
        <v>88</v>
      </c>
      <c r="E599" s="149"/>
      <c r="F599" s="149"/>
      <c r="G599" s="149"/>
      <c r="H599" s="149" t="s">
        <v>411</v>
      </c>
      <c r="I599" s="150"/>
      <c r="J599" s="85">
        <v>7247</v>
      </c>
      <c r="K599" s="9">
        <v>0</v>
      </c>
      <c r="L599" s="85">
        <v>7248</v>
      </c>
      <c r="M599" s="9">
        <v>0</v>
      </c>
      <c r="N599" s="85">
        <v>7249</v>
      </c>
      <c r="O599" s="88">
        <v>0</v>
      </c>
      <c r="P599" s="90">
        <v>1996.45</v>
      </c>
    </row>
    <row r="600" spans="1:16">
      <c r="A600" s="83"/>
      <c r="B600" s="83"/>
      <c r="C600" s="154" t="s">
        <v>1034</v>
      </c>
      <c r="D600" s="155"/>
      <c r="E600" s="155"/>
      <c r="F600" s="155"/>
      <c r="G600" s="155"/>
      <c r="H600" s="155"/>
      <c r="I600" s="155"/>
      <c r="J600" s="155"/>
      <c r="K600" s="155"/>
      <c r="L600" s="155"/>
      <c r="M600" s="155"/>
      <c r="N600" s="155"/>
      <c r="O600" s="156"/>
      <c r="P600" s="90">
        <v>0</v>
      </c>
    </row>
    <row r="601" spans="1:16" outlineLevel="1">
      <c r="A601" s="83"/>
      <c r="B601" s="83"/>
      <c r="C601" s="83"/>
      <c r="D601" s="122" t="s">
        <v>1035</v>
      </c>
      <c r="E601" s="122"/>
      <c r="F601" s="122"/>
      <c r="G601" s="122"/>
      <c r="H601" s="122"/>
      <c r="I601" s="122"/>
      <c r="J601" s="122"/>
      <c r="K601" s="122"/>
      <c r="L601" s="122"/>
      <c r="M601" s="122"/>
      <c r="N601" s="122"/>
      <c r="O601" s="122"/>
      <c r="P601" s="90">
        <v>0</v>
      </c>
    </row>
    <row r="602" spans="1:16" outlineLevel="1">
      <c r="A602" s="83"/>
      <c r="B602" s="83"/>
      <c r="C602" s="83"/>
      <c r="D602" s="120"/>
      <c r="E602" s="122" t="s">
        <v>673</v>
      </c>
      <c r="F602" s="122"/>
      <c r="G602" s="122"/>
      <c r="H602" s="122"/>
      <c r="I602" s="122"/>
      <c r="J602" s="122"/>
      <c r="K602" s="122"/>
      <c r="L602" s="122"/>
      <c r="M602" s="122"/>
      <c r="N602" s="122"/>
      <c r="O602" s="122"/>
      <c r="P602" s="90">
        <v>0</v>
      </c>
    </row>
    <row r="603" spans="1:16" outlineLevel="1">
      <c r="A603" s="83"/>
      <c r="B603" s="83"/>
      <c r="C603" s="83"/>
      <c r="D603" s="120"/>
      <c r="E603" s="120"/>
      <c r="F603" s="121" t="s">
        <v>36</v>
      </c>
      <c r="G603" s="121"/>
      <c r="H603" s="121"/>
      <c r="I603" s="121"/>
      <c r="J603" s="121"/>
      <c r="K603" s="121"/>
      <c r="L603" s="162" t="s">
        <v>760</v>
      </c>
      <c r="M603" s="162"/>
      <c r="N603" s="162" t="s">
        <v>761</v>
      </c>
      <c r="O603" s="162"/>
      <c r="P603" s="90">
        <v>0</v>
      </c>
    </row>
    <row r="604" spans="1:16" outlineLevel="1">
      <c r="A604" s="83"/>
      <c r="B604" s="83"/>
      <c r="C604" s="83"/>
      <c r="D604" s="120"/>
      <c r="E604" s="120"/>
      <c r="F604" s="120"/>
      <c r="G604" s="119" t="s">
        <v>674</v>
      </c>
      <c r="H604" s="119"/>
      <c r="I604" s="119"/>
      <c r="J604" s="119"/>
      <c r="K604" s="119"/>
      <c r="L604" s="85" t="s">
        <v>1036</v>
      </c>
      <c r="M604" s="9">
        <v>0</v>
      </c>
      <c r="N604" s="85" t="s">
        <v>1037</v>
      </c>
      <c r="O604" s="88">
        <v>0</v>
      </c>
      <c r="P604" s="90">
        <v>0</v>
      </c>
    </row>
    <row r="605" spans="1:16" outlineLevel="1">
      <c r="A605" s="83"/>
      <c r="B605" s="83"/>
      <c r="C605" s="83"/>
      <c r="D605" s="120"/>
      <c r="E605" s="120"/>
      <c r="F605" s="120"/>
      <c r="G605" s="119" t="s">
        <v>40</v>
      </c>
      <c r="H605" s="119"/>
      <c r="I605" s="119"/>
      <c r="J605" s="119"/>
      <c r="K605" s="119"/>
      <c r="L605" s="85" t="s">
        <v>1038</v>
      </c>
      <c r="M605" s="9">
        <v>0</v>
      </c>
      <c r="N605" s="85" t="s">
        <v>1039</v>
      </c>
      <c r="O605" s="88">
        <v>0</v>
      </c>
      <c r="P605" s="90">
        <v>0</v>
      </c>
    </row>
    <row r="606" spans="1:16" outlineLevel="1">
      <c r="A606" s="83"/>
      <c r="B606" s="83"/>
      <c r="C606" s="83"/>
      <c r="D606" s="120"/>
      <c r="E606" s="120"/>
      <c r="F606" s="121" t="s">
        <v>44</v>
      </c>
      <c r="G606" s="121"/>
      <c r="H606" s="121"/>
      <c r="I606" s="121"/>
      <c r="J606" s="121"/>
      <c r="K606" s="121"/>
      <c r="L606" s="162" t="s">
        <v>760</v>
      </c>
      <c r="M606" s="162"/>
      <c r="N606" s="162" t="s">
        <v>761</v>
      </c>
      <c r="O606" s="162"/>
      <c r="P606" s="90">
        <v>0</v>
      </c>
    </row>
    <row r="607" spans="1:16" outlineLevel="1">
      <c r="A607" s="83"/>
      <c r="B607" s="83"/>
      <c r="C607" s="83"/>
      <c r="D607" s="120"/>
      <c r="E607" s="120"/>
      <c r="F607" s="120"/>
      <c r="G607" s="119" t="s">
        <v>674</v>
      </c>
      <c r="H607" s="119"/>
      <c r="I607" s="119"/>
      <c r="J607" s="119"/>
      <c r="K607" s="119"/>
      <c r="L607" s="85" t="s">
        <v>1040</v>
      </c>
      <c r="M607" s="9">
        <v>0</v>
      </c>
      <c r="N607" s="85" t="s">
        <v>1041</v>
      </c>
      <c r="O607" s="88">
        <v>0</v>
      </c>
      <c r="P607" s="90">
        <v>0</v>
      </c>
    </row>
    <row r="608" spans="1:16" outlineLevel="1">
      <c r="A608" s="83"/>
      <c r="B608" s="83"/>
      <c r="C608" s="83"/>
      <c r="D608" s="120"/>
      <c r="E608" s="120"/>
      <c r="F608" s="120"/>
      <c r="G608" s="119" t="s">
        <v>40</v>
      </c>
      <c r="H608" s="119"/>
      <c r="I608" s="119"/>
      <c r="J608" s="119"/>
      <c r="K608" s="119"/>
      <c r="L608" s="85" t="s">
        <v>1042</v>
      </c>
      <c r="M608" s="9">
        <v>0</v>
      </c>
      <c r="N608" s="85" t="s">
        <v>1043</v>
      </c>
      <c r="O608" s="88">
        <v>0</v>
      </c>
      <c r="P608" s="90">
        <v>0</v>
      </c>
    </row>
    <row r="609" spans="1:16" outlineLevel="1">
      <c r="A609" s="83"/>
      <c r="B609" s="83"/>
      <c r="C609" s="83"/>
      <c r="D609" s="120"/>
      <c r="E609" s="121" t="s">
        <v>1044</v>
      </c>
      <c r="F609" s="121"/>
      <c r="G609" s="121"/>
      <c r="H609" s="121"/>
      <c r="I609" s="121"/>
      <c r="J609" s="121"/>
      <c r="K609" s="121"/>
      <c r="L609" s="121"/>
      <c r="M609" s="121"/>
      <c r="N609" s="121"/>
      <c r="O609" s="121"/>
      <c r="P609" s="90">
        <v>0</v>
      </c>
    </row>
    <row r="610" spans="1:16" outlineLevel="1">
      <c r="A610" s="83"/>
      <c r="B610" s="83"/>
      <c r="C610" s="83"/>
      <c r="D610" s="120"/>
      <c r="E610" s="120"/>
      <c r="F610" s="121" t="s">
        <v>36</v>
      </c>
      <c r="G610" s="121"/>
      <c r="H610" s="121"/>
      <c r="I610" s="121"/>
      <c r="J610" s="121"/>
      <c r="K610" s="121"/>
      <c r="L610" s="162" t="s">
        <v>760</v>
      </c>
      <c r="M610" s="162"/>
      <c r="N610" s="162" t="s">
        <v>761</v>
      </c>
      <c r="O610" s="162"/>
      <c r="P610" s="90">
        <v>0</v>
      </c>
    </row>
    <row r="611" spans="1:16" outlineLevel="1">
      <c r="A611" s="83"/>
      <c r="B611" s="83"/>
      <c r="C611" s="83"/>
      <c r="D611" s="120"/>
      <c r="E611" s="120"/>
      <c r="F611" s="120"/>
      <c r="G611" s="119" t="s">
        <v>674</v>
      </c>
      <c r="H611" s="119"/>
      <c r="I611" s="119"/>
      <c r="J611" s="119"/>
      <c r="K611" s="119"/>
      <c r="L611" s="85" t="s">
        <v>1045</v>
      </c>
      <c r="M611" s="9">
        <v>0</v>
      </c>
      <c r="N611" s="85" t="s">
        <v>1046</v>
      </c>
      <c r="O611" s="88">
        <v>0</v>
      </c>
      <c r="P611" s="90">
        <v>0</v>
      </c>
    </row>
    <row r="612" spans="1:16" outlineLevel="1">
      <c r="A612" s="83"/>
      <c r="B612" s="83"/>
      <c r="C612" s="83"/>
      <c r="D612" s="120"/>
      <c r="E612" s="120"/>
      <c r="F612" s="120"/>
      <c r="G612" s="119" t="s">
        <v>40</v>
      </c>
      <c r="H612" s="119"/>
      <c r="I612" s="119"/>
      <c r="J612" s="119"/>
      <c r="K612" s="119"/>
      <c r="L612" s="85" t="s">
        <v>1047</v>
      </c>
      <c r="M612" s="9">
        <v>0</v>
      </c>
      <c r="N612" s="85" t="s">
        <v>1048</v>
      </c>
      <c r="O612" s="88">
        <v>0</v>
      </c>
      <c r="P612" s="90">
        <v>0</v>
      </c>
    </row>
    <row r="613" spans="1:16" outlineLevel="1">
      <c r="A613" s="83"/>
      <c r="B613" s="83"/>
      <c r="C613" s="83"/>
      <c r="D613" s="120"/>
      <c r="E613" s="120"/>
      <c r="F613" s="121" t="s">
        <v>44</v>
      </c>
      <c r="G613" s="121"/>
      <c r="H613" s="121"/>
      <c r="I613" s="121"/>
      <c r="J613" s="121"/>
      <c r="K613" s="121"/>
      <c r="L613" s="162" t="s">
        <v>760</v>
      </c>
      <c r="M613" s="162"/>
      <c r="N613" s="162" t="s">
        <v>761</v>
      </c>
      <c r="O613" s="162"/>
      <c r="P613" s="90">
        <v>0</v>
      </c>
    </row>
    <row r="614" spans="1:16" outlineLevel="1">
      <c r="A614" s="83"/>
      <c r="B614" s="83"/>
      <c r="C614" s="83"/>
      <c r="D614" s="120"/>
      <c r="E614" s="120"/>
      <c r="F614" s="120"/>
      <c r="G614" s="119" t="s">
        <v>674</v>
      </c>
      <c r="H614" s="119"/>
      <c r="I614" s="119"/>
      <c r="J614" s="119"/>
      <c r="K614" s="119"/>
      <c r="L614" s="85" t="s">
        <v>1049</v>
      </c>
      <c r="M614" s="9">
        <v>0</v>
      </c>
      <c r="N614" s="85" t="s">
        <v>1050</v>
      </c>
      <c r="O614" s="88"/>
      <c r="P614" s="90">
        <v>0</v>
      </c>
    </row>
    <row r="615" spans="1:16" outlineLevel="1">
      <c r="A615" s="83"/>
      <c r="B615" s="83"/>
      <c r="C615" s="83"/>
      <c r="D615" s="120"/>
      <c r="E615" s="120"/>
      <c r="F615" s="120"/>
      <c r="G615" s="119" t="s">
        <v>40</v>
      </c>
      <c r="H615" s="119"/>
      <c r="I615" s="119"/>
      <c r="J615" s="119"/>
      <c r="K615" s="119"/>
      <c r="L615" s="85" t="s">
        <v>1051</v>
      </c>
      <c r="M615" s="9">
        <v>0</v>
      </c>
      <c r="N615" s="85" t="s">
        <v>1052</v>
      </c>
      <c r="O615" s="88">
        <v>0</v>
      </c>
      <c r="P615" s="90">
        <v>0</v>
      </c>
    </row>
    <row r="616" spans="1:16" outlineLevel="1">
      <c r="A616" s="83"/>
      <c r="B616" s="83"/>
      <c r="C616" s="83"/>
      <c r="D616" s="120"/>
      <c r="E616" s="122" t="s">
        <v>692</v>
      </c>
      <c r="F616" s="122"/>
      <c r="G616" s="122"/>
      <c r="H616" s="122"/>
      <c r="I616" s="122"/>
      <c r="J616" s="122"/>
      <c r="K616" s="122"/>
      <c r="L616" s="122"/>
      <c r="M616" s="122"/>
      <c r="N616" s="122"/>
      <c r="O616" s="122"/>
      <c r="P616" s="90">
        <v>0</v>
      </c>
    </row>
    <row r="617" spans="1:16" outlineLevel="1">
      <c r="A617" s="83"/>
      <c r="B617" s="83"/>
      <c r="C617" s="83"/>
      <c r="D617" s="120"/>
      <c r="E617" s="120"/>
      <c r="F617" s="121" t="s">
        <v>36</v>
      </c>
      <c r="G617" s="121"/>
      <c r="H617" s="121"/>
      <c r="I617" s="121"/>
      <c r="J617" s="121"/>
      <c r="K617" s="121"/>
      <c r="L617" s="162" t="s">
        <v>760</v>
      </c>
      <c r="M617" s="162"/>
      <c r="N617" s="162" t="s">
        <v>761</v>
      </c>
      <c r="O617" s="162"/>
      <c r="P617" s="90">
        <v>0</v>
      </c>
    </row>
    <row r="618" spans="1:16" outlineLevel="1">
      <c r="A618" s="83"/>
      <c r="B618" s="83"/>
      <c r="C618" s="83"/>
      <c r="D618" s="120"/>
      <c r="E618" s="120"/>
      <c r="F618" s="120"/>
      <c r="G618" s="119" t="s">
        <v>674</v>
      </c>
      <c r="H618" s="119"/>
      <c r="I618" s="119"/>
      <c r="J618" s="119"/>
      <c r="K618" s="119"/>
      <c r="L618" s="85" t="s">
        <v>1053</v>
      </c>
      <c r="M618" s="9">
        <v>0</v>
      </c>
      <c r="N618" s="85" t="s">
        <v>1054</v>
      </c>
      <c r="O618" s="88">
        <v>0</v>
      </c>
      <c r="P618" s="90">
        <v>0</v>
      </c>
    </row>
    <row r="619" spans="1:16" outlineLevel="1">
      <c r="A619" s="83"/>
      <c r="B619" s="83"/>
      <c r="C619" s="83"/>
      <c r="D619" s="120"/>
      <c r="E619" s="120"/>
      <c r="F619" s="120"/>
      <c r="G619" s="119" t="s">
        <v>40</v>
      </c>
      <c r="H619" s="119"/>
      <c r="I619" s="119"/>
      <c r="J619" s="119"/>
      <c r="K619" s="119"/>
      <c r="L619" s="85" t="s">
        <v>1055</v>
      </c>
      <c r="M619" s="9">
        <v>0</v>
      </c>
      <c r="N619" s="85" t="s">
        <v>1056</v>
      </c>
      <c r="O619" s="88">
        <v>0</v>
      </c>
      <c r="P619" s="90">
        <v>0</v>
      </c>
    </row>
    <row r="620" spans="1:16" outlineLevel="1">
      <c r="A620" s="83"/>
      <c r="B620" s="83"/>
      <c r="C620" s="83"/>
      <c r="D620" s="120"/>
      <c r="E620" s="120"/>
      <c r="F620" s="121" t="s">
        <v>44</v>
      </c>
      <c r="G620" s="121"/>
      <c r="H620" s="121"/>
      <c r="I620" s="121"/>
      <c r="J620" s="121"/>
      <c r="K620" s="121"/>
      <c r="L620" s="162" t="s">
        <v>760</v>
      </c>
      <c r="M620" s="162"/>
      <c r="N620" s="162" t="s">
        <v>761</v>
      </c>
      <c r="O620" s="162"/>
      <c r="P620" s="90">
        <v>0</v>
      </c>
    </row>
    <row r="621" spans="1:16" outlineLevel="1">
      <c r="A621" s="83"/>
      <c r="B621" s="83"/>
      <c r="C621" s="83"/>
      <c r="D621" s="120"/>
      <c r="E621" s="120"/>
      <c r="F621" s="120"/>
      <c r="G621" s="119" t="s">
        <v>674</v>
      </c>
      <c r="H621" s="119"/>
      <c r="I621" s="119"/>
      <c r="J621" s="119"/>
      <c r="K621" s="119"/>
      <c r="L621" s="85" t="s">
        <v>1057</v>
      </c>
      <c r="M621" s="9">
        <v>0</v>
      </c>
      <c r="N621" s="85" t="s">
        <v>1058</v>
      </c>
      <c r="O621" s="88">
        <v>0</v>
      </c>
      <c r="P621" s="90">
        <v>0</v>
      </c>
    </row>
    <row r="622" spans="1:16" outlineLevel="1">
      <c r="A622" s="83"/>
      <c r="B622" s="83"/>
      <c r="C622" s="83"/>
      <c r="D622" s="120"/>
      <c r="E622" s="120"/>
      <c r="F622" s="120"/>
      <c r="G622" s="119" t="s">
        <v>40</v>
      </c>
      <c r="H622" s="119"/>
      <c r="I622" s="119"/>
      <c r="J622" s="119"/>
      <c r="K622" s="119"/>
      <c r="L622" s="85" t="s">
        <v>1059</v>
      </c>
      <c r="M622" s="9">
        <v>0</v>
      </c>
      <c r="N622" s="85" t="s">
        <v>1060</v>
      </c>
      <c r="O622" s="88">
        <v>0</v>
      </c>
      <c r="P622" s="90">
        <v>0</v>
      </c>
    </row>
    <row r="623" spans="1:16" outlineLevel="1">
      <c r="A623" s="83"/>
      <c r="B623" s="83"/>
      <c r="C623" s="83"/>
      <c r="D623" s="120"/>
      <c r="E623" s="122" t="s">
        <v>1061</v>
      </c>
      <c r="F623" s="122"/>
      <c r="G623" s="122"/>
      <c r="H623" s="122"/>
      <c r="I623" s="122"/>
      <c r="J623" s="122"/>
      <c r="K623" s="122"/>
      <c r="L623" s="122"/>
      <c r="M623" s="122"/>
      <c r="N623" s="122"/>
      <c r="O623" s="122"/>
      <c r="P623" s="90">
        <v>0</v>
      </c>
    </row>
    <row r="624" spans="1:16" outlineLevel="1">
      <c r="A624" s="83"/>
      <c r="B624" s="83"/>
      <c r="C624" s="83"/>
      <c r="D624" s="120"/>
      <c r="E624" s="120"/>
      <c r="F624" s="121" t="s">
        <v>36</v>
      </c>
      <c r="G624" s="121"/>
      <c r="H624" s="121"/>
      <c r="I624" s="121"/>
      <c r="J624" s="121"/>
      <c r="K624" s="121"/>
      <c r="L624" s="162" t="s">
        <v>760</v>
      </c>
      <c r="M624" s="162"/>
      <c r="N624" s="162" t="s">
        <v>761</v>
      </c>
      <c r="O624" s="162"/>
      <c r="P624" s="90">
        <v>0</v>
      </c>
    </row>
    <row r="625" spans="1:16" outlineLevel="1">
      <c r="A625" s="83"/>
      <c r="B625" s="83"/>
      <c r="C625" s="83"/>
      <c r="D625" s="120"/>
      <c r="E625" s="120"/>
      <c r="F625" s="120"/>
      <c r="G625" s="119" t="s">
        <v>674</v>
      </c>
      <c r="H625" s="119"/>
      <c r="I625" s="119"/>
      <c r="J625" s="119"/>
      <c r="K625" s="119"/>
      <c r="L625" s="85" t="s">
        <v>1062</v>
      </c>
      <c r="M625" s="9">
        <v>0</v>
      </c>
      <c r="N625" s="85" t="s">
        <v>1063</v>
      </c>
      <c r="O625" s="88">
        <v>0</v>
      </c>
      <c r="P625" s="90">
        <v>0</v>
      </c>
    </row>
    <row r="626" spans="1:16" outlineLevel="1">
      <c r="A626" s="83"/>
      <c r="B626" s="83"/>
      <c r="C626" s="83"/>
      <c r="D626" s="120"/>
      <c r="E626" s="120"/>
      <c r="F626" s="120"/>
      <c r="G626" s="119" t="s">
        <v>40</v>
      </c>
      <c r="H626" s="119"/>
      <c r="I626" s="119"/>
      <c r="J626" s="119"/>
      <c r="K626" s="119"/>
      <c r="L626" s="85" t="s">
        <v>1064</v>
      </c>
      <c r="M626" s="9">
        <v>0</v>
      </c>
      <c r="N626" s="85" t="s">
        <v>1065</v>
      </c>
      <c r="O626" s="88">
        <v>0</v>
      </c>
      <c r="P626" s="90">
        <v>0</v>
      </c>
    </row>
    <row r="627" spans="1:16" outlineLevel="1">
      <c r="A627" s="83"/>
      <c r="B627" s="83"/>
      <c r="C627" s="83"/>
      <c r="D627" s="120"/>
      <c r="E627" s="120"/>
      <c r="F627" s="121" t="s">
        <v>44</v>
      </c>
      <c r="G627" s="121"/>
      <c r="H627" s="121"/>
      <c r="I627" s="121"/>
      <c r="J627" s="121"/>
      <c r="K627" s="121"/>
      <c r="L627" s="162" t="s">
        <v>760</v>
      </c>
      <c r="M627" s="162"/>
      <c r="N627" s="162" t="s">
        <v>761</v>
      </c>
      <c r="O627" s="162"/>
      <c r="P627" s="90">
        <v>0</v>
      </c>
    </row>
    <row r="628" spans="1:16" outlineLevel="1">
      <c r="A628" s="83"/>
      <c r="B628" s="83"/>
      <c r="C628" s="83"/>
      <c r="D628" s="120"/>
      <c r="E628" s="120"/>
      <c r="F628" s="120"/>
      <c r="G628" s="119" t="s">
        <v>674</v>
      </c>
      <c r="H628" s="119"/>
      <c r="I628" s="119"/>
      <c r="J628" s="119"/>
      <c r="K628" s="119"/>
      <c r="L628" s="85" t="s">
        <v>1066</v>
      </c>
      <c r="M628" s="9">
        <v>0</v>
      </c>
      <c r="N628" s="85" t="s">
        <v>1067</v>
      </c>
      <c r="O628" s="88">
        <v>0</v>
      </c>
      <c r="P628" s="90">
        <v>0</v>
      </c>
    </row>
    <row r="629" spans="1:16" outlineLevel="1">
      <c r="A629" s="83"/>
      <c r="B629" s="83"/>
      <c r="C629" s="83"/>
      <c r="D629" s="120"/>
      <c r="E629" s="120"/>
      <c r="F629" s="120"/>
      <c r="G629" s="119" t="s">
        <v>40</v>
      </c>
      <c r="H629" s="119"/>
      <c r="I629" s="119"/>
      <c r="J629" s="119"/>
      <c r="K629" s="119"/>
      <c r="L629" s="85" t="s">
        <v>1068</v>
      </c>
      <c r="M629" s="9">
        <v>0</v>
      </c>
      <c r="N629" s="85" t="s">
        <v>1069</v>
      </c>
      <c r="O629" s="88">
        <v>0</v>
      </c>
      <c r="P629" s="90">
        <v>0</v>
      </c>
    </row>
    <row r="630" spans="1:16" outlineLevel="1">
      <c r="A630" s="83"/>
      <c r="B630" s="83"/>
      <c r="C630" s="83"/>
      <c r="D630" s="120"/>
      <c r="E630" s="119" t="s">
        <v>1070</v>
      </c>
      <c r="F630" s="119"/>
      <c r="G630" s="119"/>
      <c r="H630" s="119"/>
      <c r="I630" s="119"/>
      <c r="J630" s="119"/>
      <c r="K630" s="119"/>
      <c r="L630" s="85" t="s">
        <v>1071</v>
      </c>
      <c r="M630" s="9">
        <v>0</v>
      </c>
      <c r="N630" s="85" t="s">
        <v>1072</v>
      </c>
      <c r="O630" s="88">
        <v>0</v>
      </c>
      <c r="P630" s="90">
        <v>0</v>
      </c>
    </row>
    <row r="631" spans="1:16" outlineLevel="1">
      <c r="A631" s="83"/>
      <c r="B631" s="83"/>
      <c r="C631" s="83"/>
      <c r="D631" s="120"/>
      <c r="E631" s="119" t="s">
        <v>1073</v>
      </c>
      <c r="F631" s="119"/>
      <c r="G631" s="119"/>
      <c r="H631" s="119"/>
      <c r="I631" s="119"/>
      <c r="J631" s="119"/>
      <c r="K631" s="119"/>
      <c r="L631" s="85" t="s">
        <v>1074</v>
      </c>
      <c r="M631" s="9">
        <v>0</v>
      </c>
      <c r="N631" s="85" t="s">
        <v>1075</v>
      </c>
      <c r="O631" s="88">
        <v>0</v>
      </c>
      <c r="P631" s="90">
        <v>0</v>
      </c>
    </row>
    <row r="632" spans="1:16" outlineLevel="1">
      <c r="A632" s="83"/>
      <c r="B632" s="83"/>
      <c r="C632" s="83"/>
      <c r="D632" s="120"/>
      <c r="E632" s="119" t="s">
        <v>88</v>
      </c>
      <c r="F632" s="119"/>
      <c r="G632" s="119"/>
      <c r="H632" s="119"/>
      <c r="I632" s="119"/>
      <c r="J632" s="119"/>
      <c r="K632" s="119"/>
      <c r="L632" s="85" t="s">
        <v>1076</v>
      </c>
      <c r="M632" s="9">
        <v>0</v>
      </c>
      <c r="N632" s="85" t="s">
        <v>1077</v>
      </c>
      <c r="O632" s="88">
        <v>0</v>
      </c>
      <c r="P632" s="90">
        <v>0</v>
      </c>
    </row>
    <row r="633" spans="1:16" outlineLevel="1">
      <c r="A633" s="83"/>
      <c r="B633" s="83"/>
      <c r="C633" s="83"/>
      <c r="D633" s="119" t="s">
        <v>1078</v>
      </c>
      <c r="E633" s="119"/>
      <c r="F633" s="119"/>
      <c r="G633" s="119"/>
      <c r="H633" s="119"/>
      <c r="I633" s="119"/>
      <c r="J633" s="119"/>
      <c r="K633" s="119"/>
      <c r="L633" s="85" t="s">
        <v>1079</v>
      </c>
      <c r="M633" s="9">
        <v>0</v>
      </c>
      <c r="N633" s="85" t="s">
        <v>1080</v>
      </c>
      <c r="O633" s="88">
        <v>0</v>
      </c>
      <c r="P633" s="90">
        <v>0</v>
      </c>
    </row>
    <row r="634" spans="1:16" outlineLevel="1">
      <c r="A634" s="83"/>
      <c r="B634" s="83"/>
      <c r="C634" s="83"/>
      <c r="D634" s="119" t="s">
        <v>88</v>
      </c>
      <c r="E634" s="119"/>
      <c r="F634" s="119"/>
      <c r="G634" s="119"/>
      <c r="H634" s="119"/>
      <c r="I634" s="119"/>
      <c r="J634" s="119"/>
      <c r="K634" s="119"/>
      <c r="L634" s="85" t="s">
        <v>1081</v>
      </c>
      <c r="M634" s="9">
        <v>0</v>
      </c>
      <c r="N634" s="85" t="s">
        <v>1082</v>
      </c>
      <c r="O634" s="88">
        <v>0</v>
      </c>
      <c r="P634" s="90">
        <v>0</v>
      </c>
    </row>
    <row r="635" spans="1:16">
      <c r="A635" s="83"/>
      <c r="B635" s="83"/>
      <c r="C635" s="151" t="s">
        <v>1083</v>
      </c>
      <c r="D635" s="152"/>
      <c r="E635" s="152"/>
      <c r="F635" s="152"/>
      <c r="G635" s="152"/>
      <c r="H635" s="152"/>
      <c r="I635" s="152"/>
      <c r="J635" s="152"/>
      <c r="K635" s="153"/>
      <c r="L635" s="85" t="s">
        <v>1084</v>
      </c>
      <c r="M635" s="9">
        <v>0</v>
      </c>
      <c r="N635" s="85" t="s">
        <v>1085</v>
      </c>
      <c r="O635" s="88">
        <v>0</v>
      </c>
      <c r="P635" s="90">
        <v>0</v>
      </c>
    </row>
    <row r="636" spans="1:16">
      <c r="A636" s="83"/>
      <c r="B636" s="91" t="s">
        <v>1365</v>
      </c>
      <c r="C636" s="92"/>
      <c r="D636" s="92"/>
      <c r="E636" s="92"/>
      <c r="F636" s="92"/>
      <c r="G636" s="92"/>
      <c r="H636" s="92"/>
      <c r="I636" s="92"/>
      <c r="J636" s="86" t="s">
        <v>1087</v>
      </c>
      <c r="K636" s="11">
        <v>0</v>
      </c>
      <c r="L636" s="169"/>
      <c r="M636" s="170"/>
      <c r="N636" s="170"/>
      <c r="O636" s="170"/>
    </row>
    <row r="637" spans="1:16">
      <c r="A637" s="83"/>
      <c r="B637" s="91" t="s">
        <v>1088</v>
      </c>
      <c r="C637" s="92"/>
      <c r="D637" s="92"/>
      <c r="E637" s="92"/>
      <c r="F637" s="92"/>
      <c r="G637" s="92"/>
      <c r="H637" s="92"/>
      <c r="I637" s="92"/>
      <c r="J637" s="92"/>
      <c r="K637" s="92"/>
      <c r="L637" s="86" t="s">
        <v>1089</v>
      </c>
      <c r="M637" s="11">
        <v>0</v>
      </c>
      <c r="N637" s="171"/>
      <c r="O637" s="172"/>
    </row>
    <row r="638" spans="1:16">
      <c r="A638" s="83"/>
      <c r="B638" s="123" t="s">
        <v>1090</v>
      </c>
      <c r="C638" s="123"/>
      <c r="D638" s="123"/>
      <c r="E638" s="123"/>
      <c r="F638" s="123"/>
      <c r="G638" s="123"/>
      <c r="H638" s="123"/>
      <c r="I638" s="123"/>
      <c r="J638" s="123"/>
      <c r="K638" s="123"/>
      <c r="L638" s="123"/>
      <c r="M638" s="123"/>
      <c r="N638" s="86" t="s">
        <v>1091</v>
      </c>
      <c r="O638" s="11">
        <v>0</v>
      </c>
    </row>
    <row r="639" spans="1:16">
      <c r="A639" s="83"/>
      <c r="B639" s="119" t="s">
        <v>1092</v>
      </c>
      <c r="C639" s="119"/>
      <c r="D639" s="119"/>
      <c r="E639" s="119"/>
      <c r="F639" s="119"/>
      <c r="G639" s="119"/>
      <c r="H639" s="119"/>
      <c r="I639" s="119"/>
      <c r="J639" s="119"/>
      <c r="K639" s="119"/>
      <c r="L639" s="119"/>
      <c r="M639" s="119"/>
      <c r="N639" s="85" t="s">
        <v>1093</v>
      </c>
      <c r="O639" s="88">
        <v>0</v>
      </c>
    </row>
    <row r="640" spans="1:16">
      <c r="A640" s="83"/>
      <c r="B640" s="119" t="s">
        <v>1094</v>
      </c>
      <c r="C640" s="119"/>
      <c r="D640" s="119"/>
      <c r="E640" s="119"/>
      <c r="F640" s="119"/>
      <c r="G640" s="119"/>
      <c r="H640" s="119"/>
      <c r="I640" s="119"/>
      <c r="J640" s="119"/>
      <c r="K640" s="119"/>
      <c r="L640" s="119"/>
      <c r="M640" s="119"/>
      <c r="N640" s="85" t="s">
        <v>1095</v>
      </c>
      <c r="O640" s="88">
        <v>0</v>
      </c>
    </row>
    <row r="641" spans="1:20">
      <c r="A641" s="83"/>
      <c r="B641" s="119" t="s">
        <v>1096</v>
      </c>
      <c r="C641" s="119"/>
      <c r="D641" s="119"/>
      <c r="E641" s="119"/>
      <c r="F641" s="119"/>
      <c r="G641" s="119"/>
      <c r="H641" s="119"/>
      <c r="I641" s="119"/>
      <c r="J641" s="119"/>
      <c r="K641" s="119"/>
      <c r="L641" s="119"/>
      <c r="M641" s="119"/>
      <c r="N641" s="85" t="s">
        <v>1097</v>
      </c>
      <c r="O641" s="88">
        <v>0</v>
      </c>
    </row>
    <row r="642" spans="1:20">
      <c r="A642" s="83"/>
      <c r="B642" s="119" t="s">
        <v>1098</v>
      </c>
      <c r="C642" s="119"/>
      <c r="D642" s="119"/>
      <c r="E642" s="119"/>
      <c r="F642" s="119"/>
      <c r="G642" s="119"/>
      <c r="H642" s="119"/>
      <c r="I642" s="119"/>
      <c r="J642" s="119"/>
      <c r="K642" s="119"/>
      <c r="L642" s="119"/>
      <c r="M642" s="119"/>
      <c r="N642" s="85" t="s">
        <v>1099</v>
      </c>
      <c r="O642" s="88">
        <v>0</v>
      </c>
    </row>
    <row r="643" spans="1:20">
      <c r="A643" s="83"/>
      <c r="B643" s="119" t="s">
        <v>1100</v>
      </c>
      <c r="C643" s="119"/>
      <c r="D643" s="119"/>
      <c r="E643" s="119"/>
      <c r="F643" s="119"/>
      <c r="G643" s="119"/>
      <c r="H643" s="119"/>
      <c r="I643" s="119"/>
      <c r="J643" s="119"/>
      <c r="K643" s="119"/>
      <c r="L643" s="119"/>
      <c r="M643" s="119"/>
      <c r="N643" s="85" t="s">
        <v>1101</v>
      </c>
      <c r="O643" s="88">
        <v>0</v>
      </c>
    </row>
    <row r="644" spans="1:20">
      <c r="A644" s="83"/>
      <c r="B644" s="119" t="s">
        <v>1102</v>
      </c>
      <c r="C644" s="119"/>
      <c r="D644" s="119"/>
      <c r="E644" s="119"/>
      <c r="F644" s="119"/>
      <c r="G644" s="119"/>
      <c r="H644" s="119"/>
      <c r="I644" s="119"/>
      <c r="J644" s="119"/>
      <c r="K644" s="119"/>
      <c r="L644" s="119"/>
      <c r="M644" s="119"/>
      <c r="N644" s="85" t="s">
        <v>1103</v>
      </c>
      <c r="O644" s="88">
        <v>0</v>
      </c>
    </row>
    <row r="645" spans="1:20">
      <c r="A645" s="83"/>
      <c r="B645" s="119" t="s">
        <v>1104</v>
      </c>
      <c r="C645" s="119"/>
      <c r="D645" s="119"/>
      <c r="E645" s="119"/>
      <c r="F645" s="119"/>
      <c r="G645" s="119"/>
      <c r="H645" s="119"/>
      <c r="I645" s="119"/>
      <c r="J645" s="119"/>
      <c r="K645" s="119"/>
      <c r="L645" s="119"/>
      <c r="M645" s="119"/>
      <c r="N645" s="85" t="s">
        <v>1105</v>
      </c>
      <c r="O645" s="88">
        <v>0</v>
      </c>
    </row>
    <row r="646" spans="1:20">
      <c r="A646" s="83"/>
      <c r="B646" s="119" t="s">
        <v>1366</v>
      </c>
      <c r="C646" s="119"/>
      <c r="D646" s="119"/>
      <c r="E646" s="119"/>
      <c r="F646" s="119"/>
      <c r="G646" s="119"/>
      <c r="H646" s="119"/>
      <c r="I646" s="119"/>
      <c r="J646" s="119"/>
      <c r="K646" s="119"/>
      <c r="L646" s="119"/>
      <c r="M646" s="119"/>
      <c r="N646" s="85" t="s">
        <v>1107</v>
      </c>
      <c r="O646" s="88">
        <v>0</v>
      </c>
    </row>
    <row r="647" spans="1:20">
      <c r="A647" s="122" t="s">
        <v>1108</v>
      </c>
      <c r="B647" s="122"/>
      <c r="C647" s="122"/>
      <c r="D647" s="122"/>
      <c r="E647" s="122"/>
      <c r="F647" s="122"/>
      <c r="G647" s="122"/>
      <c r="H647" s="122"/>
      <c r="I647" s="122"/>
      <c r="J647" s="122"/>
      <c r="K647" s="122"/>
      <c r="L647" s="122"/>
      <c r="M647" s="122"/>
      <c r="N647" s="122"/>
      <c r="O647" s="122"/>
    </row>
    <row r="648" spans="1:20">
      <c r="A648" s="83"/>
      <c r="B648" s="123" t="s">
        <v>1109</v>
      </c>
      <c r="C648" s="123"/>
      <c r="D648" s="123"/>
      <c r="E648" s="123"/>
      <c r="F648" s="123"/>
      <c r="G648" s="123"/>
      <c r="H648" s="123"/>
      <c r="I648" s="123"/>
      <c r="J648" s="123"/>
      <c r="K648" s="123"/>
      <c r="L648" s="123"/>
      <c r="M648" s="123"/>
      <c r="N648" s="86" t="s">
        <v>1110</v>
      </c>
      <c r="O648" s="11">
        <v>0</v>
      </c>
      <c r="R648" s="58">
        <v>297813.31999999937</v>
      </c>
    </row>
    <row r="649" spans="1:20">
      <c r="A649" s="83"/>
      <c r="B649" s="123" t="s">
        <v>1112</v>
      </c>
      <c r="C649" s="123"/>
      <c r="D649" s="123"/>
      <c r="E649" s="123"/>
      <c r="F649" s="123"/>
      <c r="G649" s="123"/>
      <c r="H649" s="123"/>
      <c r="I649" s="123"/>
      <c r="J649" s="123"/>
      <c r="K649" s="123"/>
      <c r="L649" s="123"/>
      <c r="M649" s="123"/>
      <c r="N649" s="86" t="s">
        <v>1113</v>
      </c>
      <c r="O649" s="11">
        <v>0</v>
      </c>
    </row>
    <row r="650" spans="1:20">
      <c r="A650" s="83"/>
      <c r="B650" s="120"/>
      <c r="C650" s="154" t="s">
        <v>1114</v>
      </c>
      <c r="D650" s="155"/>
      <c r="E650" s="155"/>
      <c r="F650" s="155"/>
      <c r="G650" s="155"/>
      <c r="H650" s="155"/>
      <c r="I650" s="155"/>
      <c r="J650" s="155"/>
      <c r="K650" s="156"/>
      <c r="L650" s="162" t="s">
        <v>1115</v>
      </c>
      <c r="M650" s="162"/>
      <c r="N650" s="162" t="s">
        <v>1116</v>
      </c>
      <c r="O650" s="162"/>
    </row>
    <row r="651" spans="1:20">
      <c r="A651" s="83"/>
      <c r="B651" s="83"/>
      <c r="C651" s="83"/>
      <c r="D651" s="119" t="s">
        <v>1117</v>
      </c>
      <c r="E651" s="119"/>
      <c r="F651" s="119"/>
      <c r="G651" s="119"/>
      <c r="H651" s="119"/>
      <c r="I651" s="119"/>
      <c r="J651" s="119"/>
      <c r="K651" s="119"/>
      <c r="L651" s="85" t="s">
        <v>1118</v>
      </c>
      <c r="M651" s="88">
        <v>0</v>
      </c>
      <c r="N651" s="85" t="s">
        <v>1119</v>
      </c>
      <c r="O651" s="93">
        <v>0</v>
      </c>
    </row>
    <row r="652" spans="1:20">
      <c r="A652" s="83"/>
      <c r="B652" s="83"/>
      <c r="C652" s="83"/>
      <c r="D652" s="119" t="s">
        <v>1120</v>
      </c>
      <c r="E652" s="119"/>
      <c r="F652" s="119"/>
      <c r="G652" s="119"/>
      <c r="H652" s="119"/>
      <c r="I652" s="119"/>
      <c r="J652" s="119"/>
      <c r="K652" s="119"/>
      <c r="L652" s="85" t="s">
        <v>1121</v>
      </c>
      <c r="M652" s="88">
        <v>0</v>
      </c>
      <c r="N652" s="85" t="s">
        <v>1122</v>
      </c>
      <c r="O652" s="93">
        <v>0</v>
      </c>
    </row>
    <row r="653" spans="1:20">
      <c r="A653" s="83"/>
      <c r="B653" s="83"/>
      <c r="C653" s="83"/>
      <c r="D653" s="119" t="s">
        <v>1123</v>
      </c>
      <c r="E653" s="119"/>
      <c r="F653" s="119"/>
      <c r="G653" s="119"/>
      <c r="H653" s="119"/>
      <c r="I653" s="119"/>
      <c r="J653" s="119"/>
      <c r="K653" s="119"/>
      <c r="L653" s="165" t="s">
        <v>710</v>
      </c>
      <c r="M653" s="165"/>
      <c r="N653" s="85" t="s">
        <v>1124</v>
      </c>
      <c r="O653" s="12">
        <v>0</v>
      </c>
      <c r="P653" s="78" t="s">
        <v>1367</v>
      </c>
    </row>
    <row r="654" spans="1:20">
      <c r="A654" s="83"/>
      <c r="B654" s="120"/>
      <c r="C654" s="122" t="s">
        <v>1125</v>
      </c>
      <c r="D654" s="122"/>
      <c r="E654" s="122"/>
      <c r="F654" s="122"/>
      <c r="G654" s="122"/>
      <c r="H654" s="122"/>
      <c r="I654" s="122"/>
      <c r="J654" s="122"/>
      <c r="K654" s="122"/>
      <c r="L654" s="122"/>
      <c r="M654" s="122"/>
      <c r="N654" s="122"/>
      <c r="O654" s="122"/>
    </row>
    <row r="655" spans="1:20">
      <c r="A655" s="83"/>
      <c r="B655" s="83"/>
      <c r="C655" s="83"/>
      <c r="D655" s="119" t="s">
        <v>1126</v>
      </c>
      <c r="E655" s="119"/>
      <c r="F655" s="119"/>
      <c r="G655" s="119"/>
      <c r="H655" s="119"/>
      <c r="I655" s="119"/>
      <c r="J655" s="119"/>
      <c r="K655" s="119"/>
      <c r="L655" s="119"/>
      <c r="M655" s="119"/>
      <c r="N655" s="85" t="s">
        <v>1127</v>
      </c>
      <c r="O655" s="9">
        <v>0</v>
      </c>
      <c r="P655" s="78" t="s">
        <v>1128</v>
      </c>
      <c r="T655" s="82" t="s">
        <v>1128</v>
      </c>
    </row>
    <row r="656" spans="1:20">
      <c r="A656" s="83"/>
      <c r="B656" s="83"/>
      <c r="C656" s="83"/>
      <c r="D656" s="119" t="s">
        <v>1368</v>
      </c>
      <c r="E656" s="119"/>
      <c r="F656" s="119"/>
      <c r="G656" s="119"/>
      <c r="H656" s="119"/>
      <c r="I656" s="119"/>
      <c r="J656" s="119"/>
      <c r="K656" s="119"/>
      <c r="L656" s="119"/>
      <c r="M656" s="119"/>
      <c r="N656" s="85" t="s">
        <v>1130</v>
      </c>
      <c r="O656" s="39">
        <v>0</v>
      </c>
      <c r="T656" s="82" t="s">
        <v>1369</v>
      </c>
    </row>
    <row r="657" spans="1:15">
      <c r="A657" s="83"/>
      <c r="B657" s="83"/>
      <c r="C657" s="83"/>
      <c r="D657" s="119" t="s">
        <v>1370</v>
      </c>
      <c r="E657" s="119"/>
      <c r="F657" s="119"/>
      <c r="G657" s="119"/>
      <c r="H657" s="119"/>
      <c r="I657" s="119"/>
      <c r="J657" s="119"/>
      <c r="K657" s="119"/>
      <c r="L657" s="119"/>
      <c r="M657" s="119"/>
      <c r="N657" s="85" t="s">
        <v>1132</v>
      </c>
      <c r="O657" s="94">
        <v>0</v>
      </c>
    </row>
    <row r="658" spans="1:15">
      <c r="A658" s="83"/>
      <c r="B658" s="83"/>
      <c r="C658" s="83"/>
      <c r="D658" s="119" t="s">
        <v>1133</v>
      </c>
      <c r="E658" s="119"/>
      <c r="F658" s="119"/>
      <c r="G658" s="119"/>
      <c r="H658" s="119"/>
      <c r="I658" s="119"/>
      <c r="J658" s="119"/>
      <c r="K658" s="119"/>
      <c r="L658" s="119"/>
      <c r="M658" s="119"/>
      <c r="N658" s="85" t="s">
        <v>1134</v>
      </c>
      <c r="O658" s="39">
        <v>0</v>
      </c>
    </row>
    <row r="659" spans="1:15">
      <c r="A659" s="83"/>
      <c r="B659" s="83"/>
      <c r="C659" s="83"/>
      <c r="D659" s="119" t="s">
        <v>1135</v>
      </c>
      <c r="E659" s="119"/>
      <c r="F659" s="119"/>
      <c r="G659" s="119"/>
      <c r="H659" s="119"/>
      <c r="I659" s="119"/>
      <c r="J659" s="119"/>
      <c r="K659" s="119"/>
      <c r="L659" s="119"/>
      <c r="M659" s="119"/>
      <c r="N659" s="85" t="s">
        <v>1136</v>
      </c>
      <c r="O659" s="88">
        <v>0</v>
      </c>
    </row>
    <row r="660" spans="1:15">
      <c r="A660" s="83"/>
      <c r="B660" s="83"/>
      <c r="C660" s="83"/>
      <c r="D660" s="119" t="s">
        <v>1137</v>
      </c>
      <c r="E660" s="119"/>
      <c r="F660" s="119"/>
      <c r="G660" s="119"/>
      <c r="H660" s="119"/>
      <c r="I660" s="119"/>
      <c r="J660" s="119"/>
      <c r="K660" s="119"/>
      <c r="L660" s="119"/>
      <c r="M660" s="119"/>
      <c r="N660" s="85" t="s">
        <v>1138</v>
      </c>
      <c r="O660" s="39">
        <v>0</v>
      </c>
    </row>
    <row r="661" spans="1:15" ht="312">
      <c r="A661" s="83"/>
      <c r="B661" s="83"/>
      <c r="C661" s="83"/>
      <c r="D661" s="124" t="s">
        <v>1139</v>
      </c>
      <c r="E661" s="124"/>
      <c r="F661" s="124"/>
      <c r="G661" s="119"/>
      <c r="H661" s="119"/>
      <c r="I661" s="119"/>
      <c r="J661" s="119"/>
      <c r="K661" s="119"/>
      <c r="L661" s="119"/>
      <c r="M661" s="119"/>
      <c r="N661" s="85" t="s">
        <v>1140</v>
      </c>
      <c r="O661" s="39">
        <v>0</v>
      </c>
    </row>
    <row r="662" spans="1:15">
      <c r="A662" s="83"/>
      <c r="B662" s="83"/>
      <c r="C662" s="83"/>
      <c r="D662" s="119" t="s">
        <v>1371</v>
      </c>
      <c r="E662" s="119"/>
      <c r="F662" s="119"/>
      <c r="G662" s="119"/>
      <c r="H662" s="119"/>
      <c r="I662" s="119"/>
      <c r="J662" s="119"/>
      <c r="K662" s="119"/>
      <c r="L662" s="119"/>
      <c r="M662" s="119"/>
      <c r="N662" s="85" t="s">
        <v>1142</v>
      </c>
      <c r="O662" s="88">
        <v>0</v>
      </c>
    </row>
    <row r="663" spans="1:15">
      <c r="A663" s="83"/>
      <c r="B663" s="83"/>
      <c r="C663" s="83"/>
      <c r="D663" s="119" t="s">
        <v>1143</v>
      </c>
      <c r="E663" s="119"/>
      <c r="F663" s="119"/>
      <c r="G663" s="119"/>
      <c r="H663" s="119"/>
      <c r="I663" s="119"/>
      <c r="J663" s="119"/>
      <c r="K663" s="119"/>
      <c r="L663" s="119"/>
      <c r="M663" s="119"/>
      <c r="N663" s="85" t="s">
        <v>1144</v>
      </c>
      <c r="O663" s="88">
        <v>0</v>
      </c>
    </row>
    <row r="664" spans="1:15">
      <c r="A664" s="83"/>
      <c r="B664" s="83"/>
      <c r="C664" s="83"/>
      <c r="D664" s="119" t="s">
        <v>1145</v>
      </c>
      <c r="E664" s="119"/>
      <c r="F664" s="119"/>
      <c r="G664" s="119"/>
      <c r="H664" s="119"/>
      <c r="I664" s="119"/>
      <c r="J664" s="119"/>
      <c r="K664" s="119"/>
      <c r="L664" s="119"/>
      <c r="M664" s="119"/>
      <c r="N664" s="85" t="s">
        <v>1146</v>
      </c>
      <c r="O664" s="88">
        <v>0</v>
      </c>
    </row>
    <row r="665" spans="1:15">
      <c r="A665" s="83"/>
      <c r="B665" s="83"/>
      <c r="C665" s="83"/>
      <c r="D665" s="119" t="s">
        <v>1147</v>
      </c>
      <c r="E665" s="119"/>
      <c r="F665" s="119"/>
      <c r="G665" s="119"/>
      <c r="H665" s="119"/>
      <c r="I665" s="119"/>
      <c r="J665" s="119"/>
      <c r="K665" s="119"/>
      <c r="L665" s="119"/>
      <c r="M665" s="119"/>
      <c r="N665" s="85" t="s">
        <v>1148</v>
      </c>
      <c r="O665" s="88">
        <v>0</v>
      </c>
    </row>
    <row r="666" spans="1:15">
      <c r="A666" s="83"/>
      <c r="B666" s="120"/>
      <c r="C666" s="154" t="s">
        <v>1149</v>
      </c>
      <c r="D666" s="155"/>
      <c r="E666" s="155"/>
      <c r="F666" s="155"/>
      <c r="G666" s="155"/>
      <c r="H666" s="155"/>
      <c r="I666" s="155"/>
      <c r="J666" s="155"/>
      <c r="K666" s="156"/>
      <c r="L666" s="162" t="s">
        <v>1115</v>
      </c>
      <c r="M666" s="162"/>
      <c r="N666" s="162" t="s">
        <v>1116</v>
      </c>
      <c r="O666" s="162"/>
    </row>
    <row r="667" spans="1:15">
      <c r="A667" s="83"/>
      <c r="B667" s="83"/>
      <c r="C667" s="83"/>
      <c r="D667" s="119" t="s">
        <v>1150</v>
      </c>
      <c r="E667" s="119"/>
      <c r="F667" s="119"/>
      <c r="G667" s="119"/>
      <c r="H667" s="119"/>
      <c r="I667" s="119"/>
      <c r="J667" s="119"/>
      <c r="K667" s="119"/>
      <c r="L667" s="85" t="s">
        <v>1151</v>
      </c>
      <c r="M667" s="88">
        <v>0</v>
      </c>
      <c r="N667" s="85" t="s">
        <v>1152</v>
      </c>
      <c r="O667" s="88">
        <v>0</v>
      </c>
    </row>
    <row r="668" spans="1:15">
      <c r="A668" s="83"/>
      <c r="B668" s="83"/>
      <c r="C668" s="83"/>
      <c r="D668" s="160" t="s">
        <v>1153</v>
      </c>
      <c r="E668" s="160"/>
      <c r="F668" s="160"/>
      <c r="G668" s="160"/>
      <c r="H668" s="160" t="s">
        <v>411</v>
      </c>
      <c r="I668" s="160"/>
      <c r="J668" s="160"/>
      <c r="K668" s="160"/>
      <c r="L668" s="85" t="s">
        <v>1154</v>
      </c>
      <c r="M668" s="88">
        <v>0</v>
      </c>
      <c r="N668" s="85" t="s">
        <v>1155</v>
      </c>
      <c r="O668" s="88">
        <v>0</v>
      </c>
    </row>
    <row r="669" spans="1:15">
      <c r="A669" s="83"/>
      <c r="B669" s="83"/>
      <c r="C669" s="83"/>
      <c r="D669" s="119" t="s">
        <v>1156</v>
      </c>
      <c r="E669" s="119"/>
      <c r="F669" s="119"/>
      <c r="G669" s="119"/>
      <c r="H669" s="119" t="s">
        <v>411</v>
      </c>
      <c r="I669" s="119"/>
      <c r="J669" s="119"/>
      <c r="K669" s="119"/>
      <c r="L669" s="85" t="s">
        <v>1157</v>
      </c>
      <c r="M669" s="88">
        <v>0</v>
      </c>
      <c r="N669" s="85" t="s">
        <v>1158</v>
      </c>
      <c r="O669" s="88">
        <v>0</v>
      </c>
    </row>
    <row r="670" spans="1:15">
      <c r="A670" s="83"/>
      <c r="B670" s="83"/>
      <c r="C670" s="83"/>
      <c r="D670" s="119" t="s">
        <v>1159</v>
      </c>
      <c r="E670" s="119"/>
      <c r="F670" s="119"/>
      <c r="G670" s="119"/>
      <c r="H670" s="119" t="s">
        <v>411</v>
      </c>
      <c r="I670" s="119"/>
      <c r="J670" s="119"/>
      <c r="K670" s="119"/>
      <c r="L670" s="85" t="s">
        <v>1160</v>
      </c>
      <c r="M670" s="88">
        <v>0</v>
      </c>
      <c r="N670" s="85" t="s">
        <v>1161</v>
      </c>
      <c r="O670" s="88">
        <v>0</v>
      </c>
    </row>
    <row r="671" spans="1:15">
      <c r="A671" s="83"/>
      <c r="B671" s="83"/>
      <c r="C671" s="83"/>
      <c r="D671" s="119" t="s">
        <v>1162</v>
      </c>
      <c r="E671" s="119"/>
      <c r="F671" s="119"/>
      <c r="G671" s="119"/>
      <c r="H671" s="119" t="s">
        <v>411</v>
      </c>
      <c r="I671" s="119"/>
      <c r="J671" s="119"/>
      <c r="K671" s="119"/>
      <c r="L671" s="85" t="s">
        <v>1163</v>
      </c>
      <c r="M671" s="88">
        <v>0</v>
      </c>
      <c r="N671" s="85" t="s">
        <v>1164</v>
      </c>
      <c r="O671" s="88">
        <v>0</v>
      </c>
    </row>
    <row r="672" spans="1:15">
      <c r="A672" s="83"/>
      <c r="B672" s="83"/>
      <c r="C672" s="83"/>
      <c r="D672" s="119" t="s">
        <v>1165</v>
      </c>
      <c r="E672" s="119"/>
      <c r="F672" s="119"/>
      <c r="G672" s="119"/>
      <c r="H672" s="119" t="s">
        <v>411</v>
      </c>
      <c r="I672" s="119"/>
      <c r="J672" s="119"/>
      <c r="K672" s="119"/>
      <c r="L672" s="85" t="s">
        <v>1166</v>
      </c>
      <c r="M672" s="88">
        <v>0</v>
      </c>
      <c r="N672" s="85" t="s">
        <v>1167</v>
      </c>
      <c r="O672" s="88">
        <v>0</v>
      </c>
    </row>
    <row r="673" spans="1:18">
      <c r="A673" s="83"/>
      <c r="B673" s="83"/>
      <c r="C673" s="83"/>
      <c r="D673" s="119" t="s">
        <v>1168</v>
      </c>
      <c r="E673" s="119"/>
      <c r="F673" s="119"/>
      <c r="G673" s="119"/>
      <c r="H673" s="119" t="s">
        <v>411</v>
      </c>
      <c r="I673" s="119"/>
      <c r="J673" s="119"/>
      <c r="K673" s="119"/>
      <c r="L673" s="85" t="s">
        <v>1169</v>
      </c>
      <c r="M673" s="88">
        <v>0</v>
      </c>
      <c r="N673" s="85" t="s">
        <v>1170</v>
      </c>
      <c r="O673" s="88">
        <v>0</v>
      </c>
    </row>
    <row r="674" spans="1:18">
      <c r="A674" s="83"/>
      <c r="B674" s="83"/>
      <c r="C674" s="83"/>
      <c r="D674" s="121" t="s">
        <v>1171</v>
      </c>
      <c r="E674" s="121"/>
      <c r="F674" s="121"/>
      <c r="G674" s="121"/>
      <c r="H674" s="121"/>
      <c r="I674" s="121"/>
      <c r="J674" s="121"/>
      <c r="K674" s="121"/>
      <c r="L674" s="162" t="s">
        <v>1115</v>
      </c>
      <c r="M674" s="162"/>
      <c r="N674" s="162" t="s">
        <v>1116</v>
      </c>
      <c r="O674" s="162"/>
    </row>
    <row r="675" spans="1:18">
      <c r="A675" s="83"/>
      <c r="B675" s="83"/>
      <c r="C675" s="83"/>
      <c r="D675" s="120"/>
      <c r="E675" s="119" t="s">
        <v>1172</v>
      </c>
      <c r="F675" s="119"/>
      <c r="G675" s="119"/>
      <c r="H675" s="119"/>
      <c r="I675" s="119"/>
      <c r="J675" s="119"/>
      <c r="K675" s="119"/>
      <c r="L675" s="85" t="s">
        <v>1173</v>
      </c>
      <c r="M675" s="88">
        <v>0</v>
      </c>
      <c r="N675" s="85" t="s">
        <v>1174</v>
      </c>
      <c r="O675" s="88">
        <v>0</v>
      </c>
    </row>
    <row r="676" spans="1:18">
      <c r="A676" s="83"/>
      <c r="B676" s="83"/>
      <c r="C676" s="83"/>
      <c r="D676" s="120"/>
      <c r="E676" s="119" t="s">
        <v>1175</v>
      </c>
      <c r="F676" s="119"/>
      <c r="G676" s="119"/>
      <c r="H676" s="119"/>
      <c r="I676" s="119"/>
      <c r="J676" s="119"/>
      <c r="K676" s="119"/>
      <c r="L676" s="85" t="s">
        <v>1176</v>
      </c>
      <c r="M676" s="88">
        <v>0</v>
      </c>
      <c r="N676" s="85" t="s">
        <v>1177</v>
      </c>
      <c r="O676" s="88">
        <v>0</v>
      </c>
    </row>
    <row r="677" spans="1:18">
      <c r="A677" s="83"/>
      <c r="B677" s="83"/>
      <c r="C677" s="83"/>
      <c r="D677" s="119" t="s">
        <v>1178</v>
      </c>
      <c r="E677" s="119"/>
      <c r="F677" s="119"/>
      <c r="G677" s="119"/>
      <c r="H677" s="119"/>
      <c r="I677" s="119"/>
      <c r="J677" s="119"/>
      <c r="K677" s="119"/>
      <c r="L677" s="165" t="s">
        <v>710</v>
      </c>
      <c r="M677" s="165"/>
      <c r="N677" s="85" t="s">
        <v>1179</v>
      </c>
      <c r="O677" s="88">
        <v>0</v>
      </c>
    </row>
    <row r="678" spans="1:18">
      <c r="A678" s="83"/>
      <c r="B678" s="83"/>
      <c r="C678" s="83"/>
      <c r="D678" s="119" t="s">
        <v>1180</v>
      </c>
      <c r="E678" s="119"/>
      <c r="F678" s="119"/>
      <c r="G678" s="119"/>
      <c r="H678" s="119" t="s">
        <v>411</v>
      </c>
      <c r="I678" s="119"/>
      <c r="J678" s="119"/>
      <c r="K678" s="119"/>
      <c r="L678" s="85" t="s">
        <v>1181</v>
      </c>
      <c r="M678" s="95">
        <v>0</v>
      </c>
      <c r="N678" s="85" t="s">
        <v>1182</v>
      </c>
      <c r="O678" s="88">
        <v>0</v>
      </c>
    </row>
    <row r="679" spans="1:18">
      <c r="A679" s="83"/>
      <c r="B679" s="119" t="s">
        <v>1183</v>
      </c>
      <c r="C679" s="119"/>
      <c r="D679" s="119"/>
      <c r="E679" s="119"/>
      <c r="F679" s="119"/>
      <c r="G679" s="119"/>
      <c r="H679" s="119"/>
      <c r="I679" s="119"/>
      <c r="J679" s="119"/>
      <c r="K679" s="119"/>
      <c r="L679" s="119"/>
      <c r="M679" s="119"/>
      <c r="N679" s="85" t="s">
        <v>1184</v>
      </c>
      <c r="O679" s="39">
        <v>0</v>
      </c>
      <c r="R679" s="58">
        <v>269555.20199999947</v>
      </c>
    </row>
    <row r="680" spans="1:18">
      <c r="A680" s="83"/>
      <c r="B680" s="125" t="s">
        <v>1185</v>
      </c>
      <c r="C680" s="125"/>
      <c r="D680" s="125"/>
      <c r="E680" s="125"/>
      <c r="F680" s="125"/>
      <c r="G680" s="125"/>
      <c r="H680" s="125"/>
      <c r="I680" s="125"/>
      <c r="J680" s="125"/>
      <c r="K680" s="125"/>
      <c r="L680" s="125"/>
      <c r="M680" s="125"/>
      <c r="N680" s="85" t="s">
        <v>1186</v>
      </c>
      <c r="O680" s="39">
        <v>0</v>
      </c>
    </row>
    <row r="681" spans="1:18">
      <c r="A681" s="83"/>
      <c r="B681" s="120"/>
      <c r="C681" s="122" t="s">
        <v>1187</v>
      </c>
      <c r="D681" s="122"/>
      <c r="E681" s="122"/>
      <c r="F681" s="122"/>
      <c r="G681" s="122"/>
      <c r="H681" s="122"/>
      <c r="I681" s="122"/>
      <c r="J681" s="122"/>
      <c r="K681" s="122"/>
      <c r="L681" s="122"/>
      <c r="M681" s="122"/>
      <c r="N681" s="122"/>
      <c r="O681" s="122"/>
    </row>
    <row r="682" spans="1:18">
      <c r="A682" s="83"/>
      <c r="B682" s="120"/>
      <c r="C682" s="120"/>
      <c r="D682" s="119" t="s">
        <v>1188</v>
      </c>
      <c r="E682" s="119"/>
      <c r="F682" s="119"/>
      <c r="G682" s="119"/>
      <c r="H682" s="119"/>
      <c r="I682" s="119"/>
      <c r="J682" s="119"/>
      <c r="K682" s="119"/>
      <c r="L682" s="119"/>
      <c r="M682" s="119"/>
      <c r="N682" s="85" t="s">
        <v>1189</v>
      </c>
      <c r="O682" s="88" t="s">
        <v>1128</v>
      </c>
    </row>
    <row r="683" spans="1:18">
      <c r="A683" s="83"/>
      <c r="B683" s="120"/>
      <c r="C683" s="120"/>
      <c r="D683" s="119" t="s">
        <v>1190</v>
      </c>
      <c r="E683" s="119"/>
      <c r="F683" s="119"/>
      <c r="G683" s="119"/>
      <c r="H683" s="119"/>
      <c r="I683" s="119"/>
      <c r="J683" s="119"/>
      <c r="K683" s="119"/>
      <c r="L683" s="119"/>
      <c r="M683" s="119"/>
      <c r="N683" s="85" t="s">
        <v>1191</v>
      </c>
      <c r="O683" s="96">
        <v>0</v>
      </c>
    </row>
    <row r="684" spans="1:18">
      <c r="A684" s="83"/>
      <c r="B684" s="120"/>
      <c r="C684" s="120"/>
      <c r="D684" s="119" t="s">
        <v>1192</v>
      </c>
      <c r="E684" s="119"/>
      <c r="F684" s="119"/>
      <c r="G684" s="119"/>
      <c r="H684" s="119"/>
      <c r="I684" s="119"/>
      <c r="J684" s="119"/>
      <c r="K684" s="119"/>
      <c r="L684" s="119"/>
      <c r="M684" s="119"/>
      <c r="N684" s="85" t="s">
        <v>1193</v>
      </c>
      <c r="O684" s="42">
        <v>0</v>
      </c>
    </row>
    <row r="685" spans="1:18">
      <c r="A685" s="83"/>
      <c r="B685" s="120"/>
      <c r="C685" s="122" t="s">
        <v>1194</v>
      </c>
      <c r="D685" s="122"/>
      <c r="E685" s="122"/>
      <c r="F685" s="122"/>
      <c r="G685" s="122"/>
      <c r="H685" s="122"/>
      <c r="I685" s="122"/>
      <c r="J685" s="122"/>
      <c r="K685" s="122"/>
      <c r="L685" s="122"/>
      <c r="M685" s="122"/>
      <c r="N685" s="122"/>
      <c r="O685" s="122"/>
    </row>
    <row r="686" spans="1:18">
      <c r="A686" s="83"/>
      <c r="B686" s="83"/>
      <c r="C686" s="83"/>
      <c r="D686" s="151" t="s">
        <v>1195</v>
      </c>
      <c r="E686" s="152"/>
      <c r="F686" s="152"/>
      <c r="G686" s="152"/>
      <c r="H686" s="152"/>
      <c r="I686" s="152"/>
      <c r="J686" s="152"/>
      <c r="K686" s="152"/>
      <c r="L686" s="152"/>
      <c r="M686" s="153"/>
      <c r="N686" s="85" t="s">
        <v>1196</v>
      </c>
      <c r="O686" s="88" t="s">
        <v>1369</v>
      </c>
    </row>
    <row r="687" spans="1:18">
      <c r="A687" s="83"/>
      <c r="B687" s="83"/>
      <c r="C687" s="83"/>
      <c r="D687" s="121" t="s">
        <v>1197</v>
      </c>
      <c r="E687" s="121"/>
      <c r="F687" s="121"/>
      <c r="G687" s="121"/>
      <c r="H687" s="121" t="s">
        <v>411</v>
      </c>
      <c r="I687" s="121"/>
      <c r="J687" s="121"/>
      <c r="K687" s="121"/>
      <c r="L687" s="161" t="s">
        <v>1198</v>
      </c>
      <c r="M687" s="161"/>
      <c r="N687" s="161" t="s">
        <v>1199</v>
      </c>
      <c r="O687" s="161"/>
    </row>
    <row r="688" spans="1:18">
      <c r="A688" s="83"/>
      <c r="B688" s="83"/>
      <c r="C688" s="83"/>
      <c r="D688" s="120"/>
      <c r="E688" s="119" t="s">
        <v>1183</v>
      </c>
      <c r="F688" s="119"/>
      <c r="G688" s="119"/>
      <c r="H688" s="119"/>
      <c r="I688" s="119"/>
      <c r="J688" s="119"/>
      <c r="K688" s="119"/>
      <c r="L688" s="85" t="s">
        <v>1200</v>
      </c>
      <c r="M688" s="88">
        <v>0</v>
      </c>
      <c r="N688" s="85" t="s">
        <v>1201</v>
      </c>
      <c r="O688" s="88">
        <v>0</v>
      </c>
    </row>
    <row r="689" spans="1:18">
      <c r="A689" s="83"/>
      <c r="B689" s="83"/>
      <c r="C689" s="83"/>
      <c r="D689" s="120"/>
      <c r="E689" s="119" t="s">
        <v>1185</v>
      </c>
      <c r="F689" s="119"/>
      <c r="G689" s="119"/>
      <c r="H689" s="119"/>
      <c r="I689" s="119"/>
      <c r="J689" s="119"/>
      <c r="K689" s="119"/>
      <c r="L689" s="85" t="s">
        <v>1202</v>
      </c>
      <c r="M689" s="88">
        <v>0</v>
      </c>
      <c r="N689" s="85" t="s">
        <v>1203</v>
      </c>
      <c r="O689" s="88">
        <v>0</v>
      </c>
    </row>
    <row r="690" spans="1:18">
      <c r="A690" s="83"/>
      <c r="B690" s="83"/>
      <c r="C690" s="83"/>
      <c r="D690" s="119" t="s">
        <v>1204</v>
      </c>
      <c r="E690" s="119"/>
      <c r="F690" s="119"/>
      <c r="G690" s="119"/>
      <c r="H690" s="119" t="s">
        <v>411</v>
      </c>
      <c r="I690" s="119"/>
      <c r="J690" s="119"/>
      <c r="K690" s="119"/>
      <c r="L690" s="85" t="s">
        <v>1205</v>
      </c>
      <c r="M690" s="88">
        <v>0</v>
      </c>
      <c r="N690" s="85" t="s">
        <v>1206</v>
      </c>
      <c r="O690" s="88">
        <v>0</v>
      </c>
    </row>
    <row r="691" spans="1:18">
      <c r="A691" s="83"/>
      <c r="B691" s="83"/>
      <c r="C691" s="83"/>
      <c r="D691" s="119" t="s">
        <v>1207</v>
      </c>
      <c r="E691" s="119"/>
      <c r="F691" s="119"/>
      <c r="G691" s="119"/>
      <c r="H691" s="119" t="s">
        <v>411</v>
      </c>
      <c r="I691" s="119"/>
      <c r="J691" s="119"/>
      <c r="K691" s="119"/>
      <c r="L691" s="85" t="s">
        <v>1208</v>
      </c>
      <c r="M691" s="88">
        <v>0</v>
      </c>
      <c r="N691" s="85" t="s">
        <v>1209</v>
      </c>
      <c r="O691" s="9">
        <v>0</v>
      </c>
    </row>
    <row r="692" spans="1:18">
      <c r="A692" s="83"/>
      <c r="B692" s="120"/>
      <c r="C692" s="126" t="s">
        <v>1236</v>
      </c>
      <c r="D692" s="126"/>
      <c r="E692" s="126"/>
      <c r="F692" s="126"/>
      <c r="G692" s="126"/>
      <c r="H692" s="126"/>
      <c r="I692" s="126"/>
      <c r="J692" s="126"/>
      <c r="K692" s="126"/>
      <c r="L692" s="126"/>
      <c r="M692" s="126"/>
      <c r="N692" s="97" t="s">
        <v>1237</v>
      </c>
      <c r="O692" s="54">
        <v>0</v>
      </c>
      <c r="R692" s="55">
        <v>3017628.4699999993</v>
      </c>
    </row>
    <row r="693" spans="1:18">
      <c r="A693" s="83"/>
      <c r="B693" s="120"/>
      <c r="C693" s="119" t="s">
        <v>1244</v>
      </c>
      <c r="D693" s="119"/>
      <c r="E693" s="119"/>
      <c r="F693" s="119"/>
      <c r="G693" s="119"/>
      <c r="H693" s="119"/>
      <c r="I693" s="119"/>
      <c r="J693" s="119"/>
      <c r="K693" s="119"/>
      <c r="L693" s="119"/>
      <c r="M693" s="119"/>
      <c r="N693" s="85" t="s">
        <v>1245</v>
      </c>
      <c r="O693" s="88">
        <v>0</v>
      </c>
      <c r="R693" s="57">
        <v>0.28000000000000003</v>
      </c>
    </row>
    <row r="694" spans="1:18">
      <c r="A694" s="83"/>
      <c r="B694" s="120"/>
      <c r="C694" s="119" t="s">
        <v>1246</v>
      </c>
      <c r="D694" s="119"/>
      <c r="E694" s="119"/>
      <c r="F694" s="119"/>
      <c r="G694" s="119"/>
      <c r="H694" s="119"/>
      <c r="I694" s="119"/>
      <c r="J694" s="119"/>
      <c r="K694" s="119"/>
      <c r="L694" s="119"/>
      <c r="M694" s="119"/>
      <c r="N694" s="85" t="s">
        <v>1247</v>
      </c>
      <c r="O694" s="88">
        <v>0</v>
      </c>
    </row>
    <row r="695" spans="1:18">
      <c r="A695" s="83"/>
      <c r="B695" s="120"/>
      <c r="C695" s="126" t="s">
        <v>1248</v>
      </c>
      <c r="D695" s="126"/>
      <c r="E695" s="126"/>
      <c r="F695" s="126"/>
      <c r="G695" s="126"/>
      <c r="H695" s="126"/>
      <c r="I695" s="126"/>
      <c r="J695" s="126"/>
      <c r="K695" s="126"/>
      <c r="L695" s="126"/>
      <c r="M695" s="126"/>
      <c r="N695" s="97" t="s">
        <v>1249</v>
      </c>
      <c r="O695" s="88">
        <v>0</v>
      </c>
    </row>
    <row r="696" spans="1:18">
      <c r="A696" s="83"/>
      <c r="B696" s="120"/>
      <c r="C696" s="126" t="s">
        <v>1250</v>
      </c>
      <c r="D696" s="126"/>
      <c r="E696" s="126"/>
      <c r="F696" s="126"/>
      <c r="G696" s="126"/>
      <c r="H696" s="126"/>
      <c r="I696" s="126"/>
      <c r="J696" s="126"/>
      <c r="K696" s="126"/>
      <c r="L696" s="126"/>
      <c r="M696" s="126"/>
      <c r="N696" s="97" t="s">
        <v>1251</v>
      </c>
      <c r="O696" s="12">
        <v>0</v>
      </c>
    </row>
    <row r="697" spans="1:18">
      <c r="A697" s="83"/>
      <c r="B697" s="120"/>
      <c r="C697" s="126" t="s">
        <v>1372</v>
      </c>
      <c r="D697" s="126"/>
      <c r="E697" s="126"/>
      <c r="F697" s="126"/>
      <c r="G697" s="126"/>
      <c r="H697" s="126"/>
      <c r="I697" s="126"/>
      <c r="J697" s="126"/>
      <c r="K697" s="126"/>
      <c r="L697" s="126"/>
      <c r="M697" s="126"/>
      <c r="N697" s="97" t="s">
        <v>1253</v>
      </c>
      <c r="O697" s="12">
        <v>0</v>
      </c>
      <c r="R697" s="58">
        <v>29409.036559999862</v>
      </c>
    </row>
    <row r="698" spans="1:18">
      <c r="A698" s="83"/>
      <c r="B698" s="120"/>
      <c r="C698" s="126" t="s">
        <v>1373</v>
      </c>
      <c r="D698" s="126"/>
      <c r="E698" s="126"/>
      <c r="F698" s="126"/>
      <c r="G698" s="126"/>
      <c r="H698" s="126"/>
      <c r="I698" s="126"/>
      <c r="J698" s="126"/>
      <c r="K698" s="126"/>
      <c r="L698" s="126"/>
      <c r="M698" s="126"/>
      <c r="N698" s="97" t="s">
        <v>1256</v>
      </c>
      <c r="O698" s="88"/>
    </row>
    <row r="699" spans="1:18">
      <c r="A699" s="83"/>
      <c r="B699" s="120"/>
      <c r="C699" s="119" t="s">
        <v>1257</v>
      </c>
      <c r="D699" s="119"/>
      <c r="E699" s="119"/>
      <c r="F699" s="119"/>
      <c r="G699" s="119"/>
      <c r="H699" s="119"/>
      <c r="I699" s="119"/>
      <c r="J699" s="119"/>
      <c r="K699" s="119"/>
      <c r="L699" s="119"/>
      <c r="M699" s="119"/>
      <c r="N699" s="85" t="s">
        <v>1258</v>
      </c>
      <c r="O699" s="98">
        <v>0</v>
      </c>
      <c r="R699" s="58">
        <v>40763.746559999861</v>
      </c>
    </row>
    <row r="700" spans="1:18">
      <c r="A700" s="83"/>
      <c r="B700" s="120"/>
      <c r="C700" s="119" t="s">
        <v>1260</v>
      </c>
      <c r="D700" s="119"/>
      <c r="E700" s="119"/>
      <c r="F700" s="119"/>
      <c r="G700" s="119"/>
      <c r="H700" s="119"/>
      <c r="I700" s="119"/>
      <c r="J700" s="119"/>
      <c r="K700" s="119"/>
      <c r="L700" s="119"/>
      <c r="M700" s="119"/>
      <c r="N700" s="85" t="s">
        <v>1261</v>
      </c>
      <c r="O700" s="88">
        <v>0</v>
      </c>
    </row>
    <row r="701" spans="1:18">
      <c r="A701" s="83"/>
      <c r="B701" s="120"/>
      <c r="C701" s="119" t="s">
        <v>1262</v>
      </c>
      <c r="D701" s="119"/>
      <c r="E701" s="119"/>
      <c r="F701" s="119"/>
      <c r="G701" s="119"/>
      <c r="H701" s="119"/>
      <c r="I701" s="119"/>
      <c r="J701" s="119"/>
      <c r="K701" s="119"/>
      <c r="L701" s="119"/>
      <c r="M701" s="119"/>
      <c r="N701" s="85" t="s">
        <v>1263</v>
      </c>
      <c r="O701" s="88">
        <v>0</v>
      </c>
    </row>
    <row r="702" spans="1:18">
      <c r="A702" s="83"/>
      <c r="B702" s="120"/>
      <c r="C702" s="119" t="s">
        <v>1264</v>
      </c>
      <c r="D702" s="119"/>
      <c r="E702" s="119"/>
      <c r="F702" s="119"/>
      <c r="G702" s="119"/>
      <c r="H702" s="119"/>
      <c r="I702" s="119"/>
      <c r="J702" s="119"/>
      <c r="K702" s="119"/>
      <c r="L702" s="119"/>
      <c r="M702" s="119"/>
      <c r="N702" s="85" t="s">
        <v>1265</v>
      </c>
      <c r="O702" s="88">
        <v>0</v>
      </c>
    </row>
    <row r="703" spans="1:18">
      <c r="A703" s="83"/>
      <c r="B703" s="120"/>
      <c r="C703" s="125" t="s">
        <v>1267</v>
      </c>
      <c r="D703" s="125"/>
      <c r="E703" s="125"/>
      <c r="F703" s="125"/>
      <c r="G703" s="125"/>
      <c r="H703" s="125"/>
      <c r="I703" s="125"/>
      <c r="J703" s="125"/>
      <c r="K703" s="125"/>
      <c r="L703" s="125"/>
      <c r="M703" s="125"/>
      <c r="N703" s="85" t="s">
        <v>1268</v>
      </c>
      <c r="O703" s="88">
        <v>0</v>
      </c>
    </row>
    <row r="704" spans="1:18">
      <c r="A704" s="83"/>
      <c r="B704" s="120"/>
      <c r="C704" s="119" t="s">
        <v>1269</v>
      </c>
      <c r="D704" s="119"/>
      <c r="E704" s="119"/>
      <c r="F704" s="119"/>
      <c r="G704" s="119"/>
      <c r="H704" s="119"/>
      <c r="I704" s="119"/>
      <c r="J704" s="119"/>
      <c r="K704" s="119"/>
      <c r="L704" s="119"/>
      <c r="M704" s="119"/>
      <c r="N704" s="85" t="s">
        <v>1270</v>
      </c>
      <c r="O704" s="88">
        <v>0</v>
      </c>
    </row>
    <row r="705" spans="1:15">
      <c r="A705" s="83"/>
      <c r="B705" s="120"/>
      <c r="C705" s="122" t="s">
        <v>1271</v>
      </c>
      <c r="D705" s="122"/>
      <c r="E705" s="122"/>
      <c r="F705" s="122"/>
      <c r="G705" s="122"/>
      <c r="H705" s="122"/>
      <c r="I705" s="122"/>
      <c r="J705" s="122"/>
      <c r="K705" s="122"/>
      <c r="L705" s="122"/>
      <c r="M705" s="122"/>
      <c r="N705" s="122"/>
      <c r="O705" s="122"/>
    </row>
    <row r="706" spans="1:15">
      <c r="A706" s="83"/>
      <c r="B706" s="120"/>
      <c r="C706" s="120"/>
      <c r="D706" s="119" t="s">
        <v>1272</v>
      </c>
      <c r="E706" s="119"/>
      <c r="F706" s="119"/>
      <c r="G706" s="119"/>
      <c r="H706" s="119"/>
      <c r="I706" s="119"/>
      <c r="J706" s="119"/>
      <c r="K706" s="119"/>
      <c r="L706" s="119"/>
      <c r="M706" s="119"/>
      <c r="N706" s="85" t="s">
        <v>1273</v>
      </c>
      <c r="O706" s="88">
        <v>0</v>
      </c>
    </row>
    <row r="707" spans="1:15">
      <c r="A707" s="83"/>
      <c r="B707" s="120"/>
      <c r="C707" s="120"/>
      <c r="D707" s="119" t="s">
        <v>1274</v>
      </c>
      <c r="E707" s="119"/>
      <c r="F707" s="119"/>
      <c r="G707" s="119"/>
      <c r="H707" s="119"/>
      <c r="I707" s="119"/>
      <c r="J707" s="119"/>
      <c r="K707" s="119"/>
      <c r="L707" s="119"/>
      <c r="M707" s="119"/>
      <c r="N707" s="85" t="s">
        <v>1275</v>
      </c>
      <c r="O707" s="88">
        <v>0</v>
      </c>
    </row>
    <row r="708" spans="1:15">
      <c r="A708" s="83"/>
      <c r="B708" s="120"/>
      <c r="C708" s="119" t="s">
        <v>1374</v>
      </c>
      <c r="D708" s="119"/>
      <c r="E708" s="119"/>
      <c r="F708" s="119"/>
      <c r="G708" s="119"/>
      <c r="H708" s="119"/>
      <c r="I708" s="119"/>
      <c r="J708" s="119"/>
      <c r="K708" s="119"/>
      <c r="L708" s="119"/>
      <c r="M708" s="119"/>
      <c r="N708" s="85" t="s">
        <v>1375</v>
      </c>
      <c r="O708" s="88">
        <v>0</v>
      </c>
    </row>
    <row r="709" spans="1:15">
      <c r="A709" s="83"/>
      <c r="B709" s="127" t="s">
        <v>1286</v>
      </c>
      <c r="C709" s="127"/>
      <c r="D709" s="127"/>
      <c r="E709" s="127"/>
      <c r="F709" s="127"/>
      <c r="G709" s="127"/>
      <c r="H709" s="127"/>
      <c r="I709" s="127"/>
      <c r="J709" s="127"/>
      <c r="K709" s="127"/>
      <c r="L709" s="127"/>
      <c r="M709" s="127"/>
      <c r="N709" s="99" t="s">
        <v>1287</v>
      </c>
      <c r="O709" s="63">
        <v>0</v>
      </c>
    </row>
    <row r="710" spans="1:15">
      <c r="A710" s="83"/>
      <c r="B710" s="127" t="s">
        <v>1288</v>
      </c>
      <c r="C710" s="127"/>
      <c r="D710" s="127"/>
      <c r="E710" s="127"/>
      <c r="F710" s="127"/>
      <c r="G710" s="127"/>
      <c r="H710" s="127"/>
      <c r="I710" s="127"/>
      <c r="J710" s="127"/>
      <c r="K710" s="127"/>
      <c r="L710" s="127"/>
      <c r="M710" s="127"/>
      <c r="N710" s="99" t="s">
        <v>1289</v>
      </c>
      <c r="O710" s="63">
        <v>0</v>
      </c>
    </row>
    <row r="711" spans="1:15">
      <c r="A711" s="83"/>
      <c r="B711" s="120"/>
      <c r="C711" s="119" t="s">
        <v>1290</v>
      </c>
      <c r="D711" s="119"/>
      <c r="E711" s="119"/>
      <c r="F711" s="119"/>
      <c r="G711" s="119"/>
      <c r="H711" s="119"/>
      <c r="I711" s="119"/>
      <c r="J711" s="119"/>
      <c r="K711" s="119"/>
      <c r="L711" s="119"/>
      <c r="M711" s="119"/>
      <c r="N711" s="85" t="s">
        <v>1291</v>
      </c>
      <c r="O711" s="9">
        <v>0</v>
      </c>
    </row>
    <row r="712" spans="1:15">
      <c r="A712" s="83"/>
      <c r="B712" s="120"/>
      <c r="C712" s="119" t="s">
        <v>1292</v>
      </c>
      <c r="D712" s="119"/>
      <c r="E712" s="119"/>
      <c r="F712" s="119"/>
      <c r="G712" s="119"/>
      <c r="H712" s="119"/>
      <c r="I712" s="119"/>
      <c r="J712" s="119"/>
      <c r="K712" s="119"/>
      <c r="L712" s="119"/>
      <c r="M712" s="119"/>
      <c r="N712" s="85" t="s">
        <v>1293</v>
      </c>
      <c r="O712" s="9">
        <v>0</v>
      </c>
    </row>
    <row r="713" spans="1:15">
      <c r="A713" s="83"/>
      <c r="B713" s="127" t="s">
        <v>1294</v>
      </c>
      <c r="C713" s="127"/>
      <c r="D713" s="127"/>
      <c r="E713" s="127"/>
      <c r="F713" s="127"/>
      <c r="G713" s="127"/>
      <c r="H713" s="127"/>
      <c r="I713" s="127"/>
      <c r="J713" s="127"/>
      <c r="K713" s="127"/>
      <c r="L713" s="127"/>
      <c r="M713" s="127"/>
      <c r="N713" s="99" t="s">
        <v>1295</v>
      </c>
      <c r="O713" s="100"/>
    </row>
    <row r="714" spans="1:15">
      <c r="A714" s="83"/>
      <c r="B714" s="127" t="s">
        <v>1296</v>
      </c>
      <c r="C714" s="127"/>
      <c r="D714" s="127"/>
      <c r="E714" s="127"/>
      <c r="F714" s="127"/>
      <c r="G714" s="127"/>
      <c r="H714" s="127"/>
      <c r="I714" s="127"/>
      <c r="J714" s="127"/>
      <c r="K714" s="127"/>
      <c r="L714" s="127"/>
      <c r="M714" s="127"/>
      <c r="N714" s="99" t="s">
        <v>1297</v>
      </c>
      <c r="O714" s="100"/>
    </row>
    <row r="715" spans="1:15">
      <c r="A715" s="83"/>
      <c r="B715" s="122" t="s">
        <v>1316</v>
      </c>
      <c r="C715" s="122"/>
      <c r="D715" s="122"/>
      <c r="E715" s="122"/>
      <c r="F715" s="122"/>
      <c r="G715" s="122"/>
      <c r="H715" s="122"/>
      <c r="I715" s="122"/>
      <c r="J715" s="122"/>
      <c r="K715" s="122"/>
      <c r="L715" s="122"/>
      <c r="M715" s="122"/>
      <c r="N715" s="122"/>
      <c r="O715" s="122"/>
    </row>
    <row r="716" spans="1:15">
      <c r="A716" s="83"/>
      <c r="B716" s="83"/>
      <c r="C716" s="121" t="s">
        <v>1317</v>
      </c>
      <c r="D716" s="121"/>
      <c r="E716" s="121"/>
      <c r="F716" s="121"/>
      <c r="G716" s="121"/>
      <c r="H716" s="121"/>
      <c r="I716" s="121"/>
      <c r="J716" s="121"/>
      <c r="K716" s="121"/>
      <c r="L716" s="121"/>
      <c r="M716" s="121"/>
      <c r="N716" s="121"/>
      <c r="O716" s="121"/>
    </row>
    <row r="717" spans="1:15">
      <c r="A717" s="83"/>
      <c r="B717" s="83"/>
      <c r="C717" s="120"/>
      <c r="D717" s="119" t="s">
        <v>1376</v>
      </c>
      <c r="E717" s="119"/>
      <c r="F717" s="119"/>
      <c r="G717" s="119"/>
      <c r="H717" s="119"/>
      <c r="I717" s="119"/>
      <c r="J717" s="119"/>
      <c r="K717" s="119"/>
      <c r="L717" s="119"/>
      <c r="M717" s="119"/>
      <c r="N717" s="85" t="s">
        <v>1319</v>
      </c>
      <c r="O717" s="9">
        <v>0</v>
      </c>
    </row>
    <row r="718" spans="1:15">
      <c r="A718" s="83"/>
      <c r="B718" s="83"/>
      <c r="C718" s="120"/>
      <c r="D718" s="119" t="s">
        <v>1320</v>
      </c>
      <c r="E718" s="119"/>
      <c r="F718" s="119"/>
      <c r="G718" s="119"/>
      <c r="H718" s="119"/>
      <c r="I718" s="119"/>
      <c r="J718" s="119"/>
      <c r="K718" s="119"/>
      <c r="L718" s="119"/>
      <c r="M718" s="119"/>
      <c r="N718" s="85" t="s">
        <v>1321</v>
      </c>
      <c r="O718" s="9">
        <v>0</v>
      </c>
    </row>
    <row r="719" spans="1:15">
      <c r="A719" s="83"/>
      <c r="B719" s="83"/>
      <c r="C719" s="120"/>
      <c r="D719" s="119" t="s">
        <v>1322</v>
      </c>
      <c r="E719" s="119"/>
      <c r="F719" s="119"/>
      <c r="G719" s="119"/>
      <c r="H719" s="119"/>
      <c r="I719" s="119"/>
      <c r="J719" s="119"/>
      <c r="K719" s="119"/>
      <c r="L719" s="119"/>
      <c r="M719" s="119"/>
      <c r="N719" s="85" t="s">
        <v>1323</v>
      </c>
      <c r="O719" s="9">
        <v>0</v>
      </c>
    </row>
    <row r="720" spans="1:15">
      <c r="A720" s="83"/>
      <c r="B720" s="83"/>
      <c r="C720" s="120"/>
      <c r="D720" s="119" t="s">
        <v>1377</v>
      </c>
      <c r="E720" s="119"/>
      <c r="F720" s="119"/>
      <c r="G720" s="119"/>
      <c r="H720" s="119"/>
      <c r="I720" s="119"/>
      <c r="J720" s="119"/>
      <c r="K720" s="119"/>
      <c r="L720" s="119"/>
      <c r="M720" s="119"/>
      <c r="N720" s="85" t="s">
        <v>1325</v>
      </c>
      <c r="O720" s="9">
        <v>0</v>
      </c>
    </row>
    <row r="721" spans="1:15">
      <c r="A721" s="83"/>
      <c r="B721" s="83"/>
      <c r="C721" s="121" t="s">
        <v>1378</v>
      </c>
      <c r="D721" s="121"/>
      <c r="E721" s="121"/>
      <c r="F721" s="121"/>
      <c r="G721" s="121"/>
      <c r="H721" s="121"/>
      <c r="I721" s="121"/>
      <c r="J721" s="121"/>
      <c r="K721" s="121"/>
      <c r="L721" s="121"/>
      <c r="M721" s="121"/>
      <c r="N721" s="121"/>
      <c r="O721" s="121"/>
    </row>
    <row r="722" spans="1:15">
      <c r="A722" s="83"/>
      <c r="B722" s="83"/>
      <c r="C722" s="120"/>
      <c r="D722" s="119" t="s">
        <v>1379</v>
      </c>
      <c r="E722" s="119"/>
      <c r="F722" s="119"/>
      <c r="G722" s="119"/>
      <c r="H722" s="119"/>
      <c r="I722" s="119"/>
      <c r="J722" s="119"/>
      <c r="K722" s="119"/>
      <c r="L722" s="119"/>
      <c r="M722" s="119"/>
      <c r="N722" s="85" t="s">
        <v>1380</v>
      </c>
      <c r="O722" s="9">
        <v>0</v>
      </c>
    </row>
    <row r="723" spans="1:15">
      <c r="A723" s="83"/>
      <c r="B723" s="83"/>
      <c r="C723" s="120"/>
      <c r="D723" s="119" t="s">
        <v>1381</v>
      </c>
      <c r="E723" s="119"/>
      <c r="F723" s="119"/>
      <c r="G723" s="119"/>
      <c r="H723" s="119"/>
      <c r="I723" s="119"/>
      <c r="J723" s="119"/>
      <c r="K723" s="119"/>
      <c r="L723" s="119"/>
      <c r="M723" s="119"/>
      <c r="N723" s="85" t="s">
        <v>1382</v>
      </c>
      <c r="O723" s="9">
        <v>0</v>
      </c>
    </row>
    <row r="724" spans="1:15">
      <c r="A724" s="83"/>
      <c r="B724" s="83"/>
      <c r="C724" s="120"/>
      <c r="D724" s="119" t="s">
        <v>1383</v>
      </c>
      <c r="E724" s="119"/>
      <c r="F724" s="119"/>
      <c r="G724" s="119"/>
      <c r="H724" s="119"/>
      <c r="I724" s="119"/>
      <c r="J724" s="119"/>
      <c r="K724" s="119"/>
      <c r="L724" s="119"/>
      <c r="M724" s="119"/>
      <c r="N724" s="85" t="s">
        <v>1384</v>
      </c>
      <c r="O724" s="9">
        <v>0</v>
      </c>
    </row>
    <row r="725" spans="1:15">
      <c r="A725" s="83"/>
      <c r="B725" s="122" t="s">
        <v>1326</v>
      </c>
      <c r="C725" s="122"/>
      <c r="D725" s="122"/>
      <c r="E725" s="122"/>
      <c r="F725" s="122"/>
      <c r="G725" s="122"/>
      <c r="H725" s="122"/>
      <c r="I725" s="122"/>
      <c r="J725" s="122"/>
      <c r="K725" s="122"/>
      <c r="L725" s="122"/>
      <c r="M725" s="122"/>
      <c r="N725" s="122"/>
      <c r="O725" s="122"/>
    </row>
    <row r="726" spans="1:15">
      <c r="A726" s="83"/>
      <c r="B726" s="120"/>
      <c r="C726" s="121" t="s">
        <v>1385</v>
      </c>
      <c r="D726" s="121"/>
      <c r="E726" s="121"/>
      <c r="F726" s="121"/>
      <c r="G726" s="121"/>
      <c r="H726" s="121"/>
      <c r="I726" s="121"/>
      <c r="J726" s="121"/>
      <c r="K726" s="121"/>
      <c r="L726" s="121"/>
      <c r="M726" s="121"/>
      <c r="N726" s="121"/>
      <c r="O726" s="121"/>
    </row>
    <row r="727" spans="1:15">
      <c r="A727" s="83"/>
      <c r="B727" s="120"/>
      <c r="C727" s="120"/>
      <c r="D727" s="119" t="s">
        <v>843</v>
      </c>
      <c r="E727" s="119"/>
      <c r="F727" s="119"/>
      <c r="G727" s="119"/>
      <c r="H727" s="119"/>
      <c r="I727" s="119"/>
      <c r="J727" s="119"/>
      <c r="K727" s="119"/>
      <c r="L727" s="119"/>
      <c r="M727" s="119"/>
      <c r="N727" s="85" t="s">
        <v>1328</v>
      </c>
      <c r="O727" s="93">
        <v>0</v>
      </c>
    </row>
    <row r="728" spans="1:15">
      <c r="A728" s="83"/>
      <c r="B728" s="120"/>
      <c r="C728" s="120"/>
      <c r="D728" s="119" t="s">
        <v>508</v>
      </c>
      <c r="E728" s="119"/>
      <c r="F728" s="119"/>
      <c r="G728" s="119"/>
      <c r="H728" s="119"/>
      <c r="I728" s="119"/>
      <c r="J728" s="119"/>
      <c r="K728" s="119"/>
      <c r="L728" s="119"/>
      <c r="M728" s="119"/>
      <c r="N728" s="85" t="s">
        <v>1329</v>
      </c>
      <c r="O728" s="93">
        <v>0</v>
      </c>
    </row>
    <row r="729" spans="1:15">
      <c r="A729" s="83"/>
      <c r="B729" s="120"/>
      <c r="C729" s="120"/>
      <c r="D729" s="119" t="s">
        <v>88</v>
      </c>
      <c r="E729" s="119"/>
      <c r="F729" s="119"/>
      <c r="G729" s="119"/>
      <c r="H729" s="119"/>
      <c r="I729" s="119"/>
      <c r="J729" s="119"/>
      <c r="K729" s="119"/>
      <c r="L729" s="119"/>
      <c r="M729" s="119"/>
      <c r="N729" s="85" t="s">
        <v>1330</v>
      </c>
      <c r="O729" s="93">
        <v>0</v>
      </c>
    </row>
    <row r="730" spans="1:15">
      <c r="A730" s="83"/>
      <c r="B730" s="120"/>
      <c r="C730" s="119" t="s">
        <v>1331</v>
      </c>
      <c r="D730" s="119"/>
      <c r="E730" s="119"/>
      <c r="F730" s="119"/>
      <c r="G730" s="119"/>
      <c r="H730" s="119"/>
      <c r="I730" s="119"/>
      <c r="J730" s="119"/>
      <c r="K730" s="119"/>
      <c r="L730" s="119"/>
      <c r="M730" s="119"/>
      <c r="N730" s="85" t="s">
        <v>1332</v>
      </c>
      <c r="O730" s="93">
        <v>0</v>
      </c>
    </row>
    <row r="731" spans="1:15">
      <c r="A731" s="83"/>
      <c r="B731" s="120"/>
      <c r="C731" s="119" t="s">
        <v>1333</v>
      </c>
      <c r="D731" s="119"/>
      <c r="E731" s="119"/>
      <c r="F731" s="119"/>
      <c r="G731" s="119"/>
      <c r="H731" s="119"/>
      <c r="I731" s="119"/>
      <c r="J731" s="119"/>
      <c r="K731" s="119"/>
      <c r="L731" s="119"/>
      <c r="M731" s="119"/>
      <c r="N731" s="85" t="s">
        <v>1334</v>
      </c>
      <c r="O731" s="93">
        <v>0</v>
      </c>
    </row>
    <row r="732" spans="1:15">
      <c r="A732" s="83"/>
      <c r="B732" s="120"/>
      <c r="C732" s="119" t="s">
        <v>1335</v>
      </c>
      <c r="D732" s="119"/>
      <c r="E732" s="119"/>
      <c r="F732" s="119"/>
      <c r="G732" s="119"/>
      <c r="H732" s="119"/>
      <c r="I732" s="119"/>
      <c r="J732" s="119"/>
      <c r="K732" s="119"/>
      <c r="L732" s="119"/>
      <c r="M732" s="119"/>
      <c r="N732" s="85" t="s">
        <v>1336</v>
      </c>
      <c r="O732" s="93">
        <v>0</v>
      </c>
    </row>
    <row r="733" spans="1:15">
      <c r="A733" s="83"/>
      <c r="B733" s="120"/>
      <c r="C733" s="119" t="s">
        <v>517</v>
      </c>
      <c r="D733" s="119"/>
      <c r="E733" s="119"/>
      <c r="F733" s="119"/>
      <c r="G733" s="119"/>
      <c r="H733" s="119"/>
      <c r="I733" s="119"/>
      <c r="J733" s="119"/>
      <c r="K733" s="119"/>
      <c r="L733" s="119"/>
      <c r="M733" s="119"/>
      <c r="N733" s="85" t="s">
        <v>1337</v>
      </c>
      <c r="O733" s="93">
        <v>0</v>
      </c>
    </row>
    <row r="734" spans="1:15">
      <c r="A734" s="83"/>
      <c r="B734" s="120"/>
      <c r="C734" s="119" t="s">
        <v>88</v>
      </c>
      <c r="D734" s="119"/>
      <c r="E734" s="119"/>
      <c r="F734" s="119"/>
      <c r="G734" s="119"/>
      <c r="H734" s="119"/>
      <c r="I734" s="119"/>
      <c r="J734" s="119"/>
      <c r="K734" s="119"/>
      <c r="L734" s="119"/>
      <c r="M734" s="119"/>
      <c r="N734" s="85" t="s">
        <v>1338</v>
      </c>
      <c r="O734" s="93">
        <v>0</v>
      </c>
    </row>
    <row r="735" spans="1:15">
      <c r="A735" s="83"/>
      <c r="B735" s="122" t="s">
        <v>1339</v>
      </c>
      <c r="C735" s="122"/>
      <c r="D735" s="122"/>
      <c r="E735" s="122"/>
      <c r="F735" s="122"/>
      <c r="G735" s="122"/>
      <c r="H735" s="122"/>
      <c r="I735" s="122"/>
      <c r="J735" s="122"/>
      <c r="K735" s="122"/>
      <c r="L735" s="122"/>
      <c r="M735" s="122"/>
      <c r="N735" s="122"/>
      <c r="O735" s="122"/>
    </row>
    <row r="736" spans="1:15">
      <c r="A736" s="83"/>
      <c r="B736" s="120"/>
      <c r="C736" s="119" t="s">
        <v>1340</v>
      </c>
      <c r="D736" s="119"/>
      <c r="E736" s="119"/>
      <c r="F736" s="119"/>
      <c r="G736" s="119"/>
      <c r="H736" s="119"/>
      <c r="I736" s="119"/>
      <c r="J736" s="119"/>
      <c r="K736" s="119"/>
      <c r="L736" s="119"/>
      <c r="M736" s="119"/>
      <c r="N736" s="85" t="s">
        <v>1341</v>
      </c>
      <c r="O736" s="9">
        <v>0</v>
      </c>
    </row>
    <row r="737" spans="1:15">
      <c r="A737" s="83"/>
      <c r="B737" s="120"/>
      <c r="C737" s="119" t="s">
        <v>1342</v>
      </c>
      <c r="D737" s="119"/>
      <c r="E737" s="119"/>
      <c r="F737" s="119"/>
      <c r="G737" s="119"/>
      <c r="H737" s="119"/>
      <c r="I737" s="119"/>
      <c r="J737" s="119"/>
      <c r="K737" s="119"/>
      <c r="L737" s="119"/>
      <c r="M737" s="119"/>
      <c r="N737" s="85" t="s">
        <v>1343</v>
      </c>
      <c r="O737" s="9">
        <v>0</v>
      </c>
    </row>
    <row r="738" spans="1:15">
      <c r="A738" s="83"/>
      <c r="B738" s="122" t="s">
        <v>1344</v>
      </c>
      <c r="C738" s="122"/>
      <c r="D738" s="122"/>
      <c r="E738" s="122"/>
      <c r="F738" s="122"/>
      <c r="G738" s="122"/>
      <c r="H738" s="122"/>
      <c r="I738" s="122"/>
      <c r="J738" s="122"/>
      <c r="K738" s="122"/>
      <c r="L738" s="122"/>
      <c r="M738" s="122"/>
      <c r="N738" s="122"/>
      <c r="O738" s="122"/>
    </row>
    <row r="739" spans="1:15">
      <c r="A739" s="83"/>
      <c r="B739" s="83"/>
      <c r="C739" s="119" t="s">
        <v>1345</v>
      </c>
      <c r="D739" s="119"/>
      <c r="E739" s="119"/>
      <c r="F739" s="119"/>
      <c r="G739" s="119"/>
      <c r="H739" s="119"/>
      <c r="I739" s="119"/>
      <c r="J739" s="119"/>
      <c r="K739" s="119"/>
      <c r="L739" s="119"/>
      <c r="M739" s="119"/>
      <c r="N739" s="85" t="s">
        <v>1346</v>
      </c>
      <c r="O739" s="93">
        <v>0</v>
      </c>
    </row>
    <row r="740" spans="1:15">
      <c r="A740" s="83"/>
      <c r="B740" s="83"/>
      <c r="C740" s="121" t="s">
        <v>1347</v>
      </c>
      <c r="D740" s="121"/>
      <c r="E740" s="121"/>
      <c r="F740" s="121"/>
      <c r="G740" s="121"/>
      <c r="H740" s="121"/>
      <c r="I740" s="121"/>
      <c r="J740" s="121"/>
      <c r="K740" s="121"/>
      <c r="L740" s="121"/>
      <c r="M740" s="121"/>
      <c r="N740" s="121"/>
      <c r="O740" s="121"/>
    </row>
    <row r="741" spans="1:15">
      <c r="A741" s="83"/>
      <c r="B741" s="83"/>
      <c r="C741" s="120"/>
      <c r="D741" s="119" t="s">
        <v>1348</v>
      </c>
      <c r="E741" s="119"/>
      <c r="F741" s="119"/>
      <c r="G741" s="119"/>
      <c r="H741" s="119"/>
      <c r="I741" s="119"/>
      <c r="J741" s="119"/>
      <c r="K741" s="119"/>
      <c r="L741" s="119"/>
      <c r="M741" s="119"/>
      <c r="N741" s="85" t="s">
        <v>1349</v>
      </c>
      <c r="O741" s="93">
        <v>0</v>
      </c>
    </row>
    <row r="742" spans="1:15">
      <c r="A742" s="83"/>
      <c r="B742" s="83"/>
      <c r="C742" s="120"/>
      <c r="D742" s="119" t="s">
        <v>1350</v>
      </c>
      <c r="E742" s="119"/>
      <c r="F742" s="119"/>
      <c r="G742" s="119"/>
      <c r="H742" s="119"/>
      <c r="I742" s="119"/>
      <c r="J742" s="119"/>
      <c r="K742" s="119"/>
      <c r="L742" s="119"/>
      <c r="M742" s="119"/>
      <c r="N742" s="85" t="s">
        <v>1351</v>
      </c>
      <c r="O742" s="93">
        <v>0</v>
      </c>
    </row>
    <row r="743" spans="1:15">
      <c r="A743" s="83"/>
      <c r="B743" s="83"/>
      <c r="C743" s="120"/>
      <c r="D743" s="119" t="s">
        <v>1352</v>
      </c>
      <c r="E743" s="119"/>
      <c r="F743" s="119"/>
      <c r="G743" s="119"/>
      <c r="H743" s="119"/>
      <c r="I743" s="119"/>
      <c r="J743" s="119"/>
      <c r="K743" s="119"/>
      <c r="L743" s="119"/>
      <c r="M743" s="119"/>
      <c r="N743" s="85" t="s">
        <v>1353</v>
      </c>
      <c r="O743" s="93">
        <v>0</v>
      </c>
    </row>
    <row r="744" spans="1:15">
      <c r="A744" s="83"/>
      <c r="B744" s="83"/>
      <c r="C744" s="121" t="s">
        <v>1354</v>
      </c>
      <c r="D744" s="121"/>
      <c r="E744" s="121"/>
      <c r="F744" s="121"/>
      <c r="G744" s="121"/>
      <c r="H744" s="121"/>
      <c r="I744" s="121"/>
      <c r="J744" s="121"/>
      <c r="K744" s="121"/>
      <c r="L744" s="121"/>
      <c r="M744" s="121"/>
      <c r="N744" s="121"/>
      <c r="O744" s="121"/>
    </row>
    <row r="745" spans="1:15">
      <c r="A745" s="83"/>
      <c r="B745" s="83"/>
      <c r="C745" s="120"/>
      <c r="D745" s="127" t="s">
        <v>1355</v>
      </c>
      <c r="E745" s="127"/>
      <c r="F745" s="127"/>
      <c r="G745" s="127"/>
      <c r="H745" s="127"/>
      <c r="I745" s="127"/>
      <c r="J745" s="127"/>
      <c r="K745" s="127"/>
      <c r="L745" s="127"/>
      <c r="M745" s="127"/>
      <c r="N745" s="99" t="s">
        <v>1356</v>
      </c>
      <c r="O745" s="100"/>
    </row>
    <row r="746" spans="1:15">
      <c r="A746" s="83"/>
      <c r="B746" s="83"/>
      <c r="C746" s="120"/>
      <c r="D746" s="119" t="s">
        <v>1357</v>
      </c>
      <c r="E746" s="119"/>
      <c r="F746" s="119"/>
      <c r="G746" s="119"/>
      <c r="H746" s="119"/>
      <c r="I746" s="119"/>
      <c r="J746" s="119"/>
      <c r="K746" s="119"/>
      <c r="L746" s="119"/>
      <c r="M746" s="119"/>
      <c r="N746" s="85" t="s">
        <v>1358</v>
      </c>
      <c r="O746" s="93">
        <v>0</v>
      </c>
    </row>
    <row r="747" spans="1:15">
      <c r="A747" s="83"/>
      <c r="B747" s="83"/>
      <c r="C747" s="120"/>
      <c r="D747" s="119" t="s">
        <v>1359</v>
      </c>
      <c r="E747" s="119"/>
      <c r="F747" s="119"/>
      <c r="G747" s="119"/>
      <c r="H747" s="119"/>
      <c r="I747" s="119"/>
      <c r="J747" s="119"/>
      <c r="K747" s="119"/>
      <c r="L747" s="119"/>
      <c r="M747" s="119"/>
      <c r="N747" s="85" t="s">
        <v>1360</v>
      </c>
      <c r="O747" s="93">
        <v>0</v>
      </c>
    </row>
    <row r="748" spans="1:15">
      <c r="A748" s="83"/>
      <c r="B748" s="83"/>
      <c r="C748" s="120"/>
      <c r="D748" s="127" t="s">
        <v>1361</v>
      </c>
      <c r="E748" s="127"/>
      <c r="F748" s="127"/>
      <c r="G748" s="127"/>
      <c r="H748" s="127"/>
      <c r="I748" s="127"/>
      <c r="J748" s="127"/>
      <c r="K748" s="127"/>
      <c r="L748" s="127"/>
      <c r="M748" s="127"/>
      <c r="N748" s="99" t="s">
        <v>1362</v>
      </c>
      <c r="O748" s="100"/>
    </row>
  </sheetData>
  <conditionalFormatting sqref="O115:O118">
    <cfRule type="cellIs" dxfId="838" priority="794" operator="lessThan">
      <formula>0</formula>
    </cfRule>
    <cfRule type="cellIs" dxfId="837" priority="795" operator="greaterThan">
      <formula>" -   "</formula>
    </cfRule>
  </conditionalFormatting>
  <conditionalFormatting sqref="O349">
    <cfRule type="cellIs" dxfId="836" priority="792" operator="lessThan">
      <formula>0</formula>
    </cfRule>
    <cfRule type="cellIs" dxfId="835" priority="793" operator="greaterThan">
      <formula>" -   "</formula>
    </cfRule>
  </conditionalFormatting>
  <conditionalFormatting sqref="O382">
    <cfRule type="cellIs" dxfId="834" priority="790" operator="lessThan">
      <formula>0</formula>
    </cfRule>
    <cfRule type="cellIs" dxfId="833" priority="791" operator="greaterThan">
      <formula>" -   "</formula>
    </cfRule>
  </conditionalFormatting>
  <conditionalFormatting sqref="O390">
    <cfRule type="cellIs" dxfId="832" priority="788" operator="lessThan">
      <formula>0</formula>
    </cfRule>
    <cfRule type="cellIs" dxfId="831" priority="789" operator="greaterThan">
      <formula>" -   "</formula>
    </cfRule>
  </conditionalFormatting>
  <conditionalFormatting sqref="O391">
    <cfRule type="cellIs" dxfId="830" priority="786" operator="lessThan">
      <formula>0</formula>
    </cfRule>
    <cfRule type="cellIs" dxfId="829" priority="787" operator="greaterThan">
      <formula>" -   "</formula>
    </cfRule>
  </conditionalFormatting>
  <conditionalFormatting sqref="M427">
    <cfRule type="cellIs" dxfId="828" priority="784" operator="lessThan">
      <formula>0</formula>
    </cfRule>
    <cfRule type="cellIs" dxfId="827" priority="785" operator="greaterThan">
      <formula>" -   "</formula>
    </cfRule>
  </conditionalFormatting>
  <conditionalFormatting sqref="M428">
    <cfRule type="cellIs" dxfId="826" priority="782" operator="lessThan">
      <formula>0</formula>
    </cfRule>
    <cfRule type="cellIs" dxfId="825" priority="783" operator="greaterThan">
      <formula>" -   "</formula>
    </cfRule>
  </conditionalFormatting>
  <conditionalFormatting sqref="M429">
    <cfRule type="cellIs" dxfId="824" priority="780" operator="lessThan">
      <formula>0</formula>
    </cfRule>
    <cfRule type="cellIs" dxfId="823" priority="781" operator="greaterThan">
      <formula>" -   "</formula>
    </cfRule>
  </conditionalFormatting>
  <conditionalFormatting sqref="M430">
    <cfRule type="cellIs" dxfId="822" priority="778" operator="lessThan">
      <formula>0</formula>
    </cfRule>
    <cfRule type="cellIs" dxfId="821" priority="779" operator="greaterThan">
      <formula>" -   "</formula>
    </cfRule>
  </conditionalFormatting>
  <conditionalFormatting sqref="M431">
    <cfRule type="cellIs" dxfId="820" priority="776" operator="lessThan">
      <formula>0</formula>
    </cfRule>
    <cfRule type="cellIs" dxfId="819" priority="777" operator="greaterThan">
      <formula>" -   "</formula>
    </cfRule>
  </conditionalFormatting>
  <conditionalFormatting sqref="M432">
    <cfRule type="cellIs" dxfId="818" priority="774" operator="lessThan">
      <formula>0</formula>
    </cfRule>
    <cfRule type="cellIs" dxfId="817" priority="775" operator="greaterThan">
      <formula>" -   "</formula>
    </cfRule>
  </conditionalFormatting>
  <conditionalFormatting sqref="M433">
    <cfRule type="cellIs" dxfId="816" priority="772" operator="lessThan">
      <formula>0</formula>
    </cfRule>
    <cfRule type="cellIs" dxfId="815" priority="773" operator="greaterThan">
      <formula>" -   "</formula>
    </cfRule>
  </conditionalFormatting>
  <conditionalFormatting sqref="M434">
    <cfRule type="cellIs" dxfId="814" priority="770" operator="lessThan">
      <formula>0</formula>
    </cfRule>
    <cfRule type="cellIs" dxfId="813" priority="771" operator="greaterThan">
      <formula>" -   "</formula>
    </cfRule>
  </conditionalFormatting>
  <conditionalFormatting sqref="M436">
    <cfRule type="cellIs" dxfId="812" priority="768" operator="lessThan">
      <formula>0</formula>
    </cfRule>
    <cfRule type="cellIs" dxfId="811" priority="769" operator="greaterThan">
      <formula>" -   "</formula>
    </cfRule>
  </conditionalFormatting>
  <conditionalFormatting sqref="M437">
    <cfRule type="cellIs" dxfId="810" priority="766" operator="lessThan">
      <formula>0</formula>
    </cfRule>
    <cfRule type="cellIs" dxfId="809" priority="767" operator="greaterThan">
      <formula>" -   "</formula>
    </cfRule>
  </conditionalFormatting>
  <conditionalFormatting sqref="M439">
    <cfRule type="cellIs" dxfId="808" priority="764" operator="lessThan">
      <formula>0</formula>
    </cfRule>
    <cfRule type="cellIs" dxfId="807" priority="765" operator="greaterThan">
      <formula>" -   "</formula>
    </cfRule>
  </conditionalFormatting>
  <conditionalFormatting sqref="M440">
    <cfRule type="cellIs" dxfId="806" priority="762" operator="lessThan">
      <formula>0</formula>
    </cfRule>
    <cfRule type="cellIs" dxfId="805" priority="763" operator="greaterThan">
      <formula>" -   "</formula>
    </cfRule>
  </conditionalFormatting>
  <conditionalFormatting sqref="M441">
    <cfRule type="cellIs" dxfId="804" priority="760" operator="lessThan">
      <formula>0</formula>
    </cfRule>
    <cfRule type="cellIs" dxfId="803" priority="761" operator="greaterThan">
      <formula>" -   "</formula>
    </cfRule>
  </conditionalFormatting>
  <conditionalFormatting sqref="M443">
    <cfRule type="cellIs" dxfId="802" priority="758" operator="lessThan">
      <formula>0</formula>
    </cfRule>
    <cfRule type="cellIs" dxfId="801" priority="759" operator="greaterThan">
      <formula>" -   "</formula>
    </cfRule>
  </conditionalFormatting>
  <conditionalFormatting sqref="M444">
    <cfRule type="cellIs" dxfId="800" priority="756" operator="lessThan">
      <formula>0</formula>
    </cfRule>
    <cfRule type="cellIs" dxfId="799" priority="757" operator="greaterThan">
      <formula>" -   "</formula>
    </cfRule>
  </conditionalFormatting>
  <conditionalFormatting sqref="M445">
    <cfRule type="cellIs" dxfId="798" priority="754" operator="lessThan">
      <formula>0</formula>
    </cfRule>
    <cfRule type="cellIs" dxfId="797" priority="755" operator="greaterThan">
      <formula>" -   "</formula>
    </cfRule>
  </conditionalFormatting>
  <conditionalFormatting sqref="M446">
    <cfRule type="cellIs" dxfId="796" priority="752" operator="lessThan">
      <formula>0</formula>
    </cfRule>
    <cfRule type="cellIs" dxfId="795" priority="753" operator="greaterThan">
      <formula>" -   "</formula>
    </cfRule>
  </conditionalFormatting>
  <conditionalFormatting sqref="M451">
    <cfRule type="cellIs" dxfId="794" priority="750" operator="lessThan">
      <formula>0</formula>
    </cfRule>
    <cfRule type="cellIs" dxfId="793" priority="751" operator="greaterThan">
      <formula>" -   "</formula>
    </cfRule>
  </conditionalFormatting>
  <conditionalFormatting sqref="M452">
    <cfRule type="cellIs" dxfId="792" priority="748" operator="lessThan">
      <formula>0</formula>
    </cfRule>
    <cfRule type="cellIs" dxfId="791" priority="749" operator="greaterThan">
      <formula>" -   "</formula>
    </cfRule>
  </conditionalFormatting>
  <conditionalFormatting sqref="M454">
    <cfRule type="cellIs" dxfId="790" priority="746" operator="lessThan">
      <formula>0</formula>
    </cfRule>
    <cfRule type="cellIs" dxfId="789" priority="747" operator="greaterThan">
      <formula>" -   "</formula>
    </cfRule>
  </conditionalFormatting>
  <conditionalFormatting sqref="M455">
    <cfRule type="cellIs" dxfId="788" priority="744" operator="lessThan">
      <formula>0</formula>
    </cfRule>
    <cfRule type="cellIs" dxfId="787" priority="745" operator="greaterThan">
      <formula>" -   "</formula>
    </cfRule>
  </conditionalFormatting>
  <conditionalFormatting sqref="M458">
    <cfRule type="cellIs" dxfId="786" priority="742" operator="lessThan">
      <formula>0</formula>
    </cfRule>
    <cfRule type="cellIs" dxfId="785" priority="743" operator="greaterThan">
      <formula>" -   "</formula>
    </cfRule>
  </conditionalFormatting>
  <conditionalFormatting sqref="M459">
    <cfRule type="cellIs" dxfId="784" priority="740" operator="lessThan">
      <formula>0</formula>
    </cfRule>
    <cfRule type="cellIs" dxfId="783" priority="741" operator="greaterThan">
      <formula>" -   "</formula>
    </cfRule>
  </conditionalFormatting>
  <conditionalFormatting sqref="M461">
    <cfRule type="cellIs" dxfId="782" priority="738" operator="lessThan">
      <formula>0</formula>
    </cfRule>
    <cfRule type="cellIs" dxfId="781" priority="739" operator="greaterThan">
      <formula>" -   "</formula>
    </cfRule>
  </conditionalFormatting>
  <conditionalFormatting sqref="M462">
    <cfRule type="cellIs" dxfId="780" priority="736" operator="lessThan">
      <formula>0</formula>
    </cfRule>
    <cfRule type="cellIs" dxfId="779" priority="737" operator="greaterThan">
      <formula>" -   "</formula>
    </cfRule>
  </conditionalFormatting>
  <conditionalFormatting sqref="M465">
    <cfRule type="cellIs" dxfId="778" priority="734" operator="lessThan">
      <formula>0</formula>
    </cfRule>
    <cfRule type="cellIs" dxfId="777" priority="735" operator="greaterThan">
      <formula>" -   "</formula>
    </cfRule>
  </conditionalFormatting>
  <conditionalFormatting sqref="M466">
    <cfRule type="cellIs" dxfId="776" priority="732" operator="lessThan">
      <formula>0</formula>
    </cfRule>
    <cfRule type="cellIs" dxfId="775" priority="733" operator="greaterThan">
      <formula>" -   "</formula>
    </cfRule>
  </conditionalFormatting>
  <conditionalFormatting sqref="M468">
    <cfRule type="cellIs" dxfId="774" priority="730" operator="lessThan">
      <formula>0</formula>
    </cfRule>
    <cfRule type="cellIs" dxfId="773" priority="731" operator="greaterThan">
      <formula>" -   "</formula>
    </cfRule>
  </conditionalFormatting>
  <conditionalFormatting sqref="M469">
    <cfRule type="cellIs" dxfId="772" priority="728" operator="lessThan">
      <formula>0</formula>
    </cfRule>
    <cfRule type="cellIs" dxfId="771" priority="729" operator="greaterThan">
      <formula>" -   "</formula>
    </cfRule>
  </conditionalFormatting>
  <conditionalFormatting sqref="M472">
    <cfRule type="cellIs" dxfId="770" priority="726" operator="lessThan">
      <formula>0</formula>
    </cfRule>
    <cfRule type="cellIs" dxfId="769" priority="727" operator="greaterThan">
      <formula>" -   "</formula>
    </cfRule>
  </conditionalFormatting>
  <conditionalFormatting sqref="M473">
    <cfRule type="cellIs" dxfId="768" priority="724" operator="lessThan">
      <formula>0</formula>
    </cfRule>
    <cfRule type="cellIs" dxfId="767" priority="725" operator="greaterThan">
      <formula>" -   "</formula>
    </cfRule>
  </conditionalFormatting>
  <conditionalFormatting sqref="M475">
    <cfRule type="cellIs" dxfId="766" priority="722" operator="lessThan">
      <formula>0</formula>
    </cfRule>
    <cfRule type="cellIs" dxfId="765" priority="723" operator="greaterThan">
      <formula>" -   "</formula>
    </cfRule>
  </conditionalFormatting>
  <conditionalFormatting sqref="M476">
    <cfRule type="cellIs" dxfId="764" priority="720" operator="lessThan">
      <formula>0</formula>
    </cfRule>
    <cfRule type="cellIs" dxfId="763" priority="721" operator="greaterThan">
      <formula>" -   "</formula>
    </cfRule>
  </conditionalFormatting>
  <conditionalFormatting sqref="K515">
    <cfRule type="cellIs" dxfId="762" priority="718" operator="lessThan">
      <formula>0</formula>
    </cfRule>
    <cfRule type="cellIs" dxfId="761" priority="719" operator="greaterThan">
      <formula>" -   "</formula>
    </cfRule>
  </conditionalFormatting>
  <conditionalFormatting sqref="K517">
    <cfRule type="cellIs" dxfId="760" priority="716" operator="lessThan">
      <formula>0</formula>
    </cfRule>
    <cfRule type="cellIs" dxfId="759" priority="717" operator="greaterThan">
      <formula>" -   "</formula>
    </cfRule>
  </conditionalFormatting>
  <conditionalFormatting sqref="K516">
    <cfRule type="cellIs" dxfId="758" priority="714" operator="lessThan">
      <formula>0</formula>
    </cfRule>
    <cfRule type="cellIs" dxfId="757" priority="715" operator="greaterThan">
      <formula>" -   "</formula>
    </cfRule>
  </conditionalFormatting>
  <conditionalFormatting sqref="K518">
    <cfRule type="cellIs" dxfId="756" priority="712" operator="lessThan">
      <formula>0</formula>
    </cfRule>
    <cfRule type="cellIs" dxfId="755" priority="713" operator="greaterThan">
      <formula>" -   "</formula>
    </cfRule>
  </conditionalFormatting>
  <conditionalFormatting sqref="K519">
    <cfRule type="cellIs" dxfId="754" priority="710" operator="lessThan">
      <formula>0</formula>
    </cfRule>
    <cfRule type="cellIs" dxfId="753" priority="711" operator="greaterThan">
      <formula>" -   "</formula>
    </cfRule>
  </conditionalFormatting>
  <conditionalFormatting sqref="K520">
    <cfRule type="cellIs" dxfId="752" priority="708" operator="lessThan">
      <formula>0</formula>
    </cfRule>
    <cfRule type="cellIs" dxfId="751" priority="709" operator="greaterThan">
      <formula>" -   "</formula>
    </cfRule>
  </conditionalFormatting>
  <conditionalFormatting sqref="K521">
    <cfRule type="cellIs" dxfId="750" priority="706" operator="lessThan">
      <formula>0</formula>
    </cfRule>
    <cfRule type="cellIs" dxfId="749" priority="707" operator="greaterThan">
      <formula>" -   "</formula>
    </cfRule>
  </conditionalFormatting>
  <conditionalFormatting sqref="K522">
    <cfRule type="cellIs" dxfId="748" priority="704" operator="lessThan">
      <formula>0</formula>
    </cfRule>
    <cfRule type="cellIs" dxfId="747" priority="705" operator="greaterThan">
      <formula>" -   "</formula>
    </cfRule>
  </conditionalFormatting>
  <conditionalFormatting sqref="O393">
    <cfRule type="cellIs" dxfId="746" priority="702" operator="lessThan">
      <formula>0</formula>
    </cfRule>
    <cfRule type="cellIs" dxfId="745" priority="703" operator="greaterThan">
      <formula>" -   "</formula>
    </cfRule>
  </conditionalFormatting>
  <conditionalFormatting sqref="O394">
    <cfRule type="cellIs" dxfId="744" priority="700" operator="lessThan">
      <formula>0</formula>
    </cfRule>
    <cfRule type="cellIs" dxfId="743" priority="701" operator="greaterThan">
      <formula>" -   "</formula>
    </cfRule>
  </conditionalFormatting>
  <conditionalFormatting sqref="O396">
    <cfRule type="cellIs" dxfId="742" priority="698" operator="lessThan">
      <formula>0</formula>
    </cfRule>
    <cfRule type="cellIs" dxfId="741" priority="699" operator="greaterThan">
      <formula>" -   "</formula>
    </cfRule>
  </conditionalFormatting>
  <conditionalFormatting sqref="O397">
    <cfRule type="cellIs" dxfId="740" priority="696" operator="lessThan">
      <formula>0</formula>
    </cfRule>
    <cfRule type="cellIs" dxfId="739" priority="697" operator="greaterThan">
      <formula>" -   "</formula>
    </cfRule>
  </conditionalFormatting>
  <conditionalFormatting sqref="O398">
    <cfRule type="cellIs" dxfId="738" priority="694" operator="lessThan">
      <formula>0</formula>
    </cfRule>
    <cfRule type="cellIs" dxfId="737" priority="695" operator="greaterThan">
      <formula>" -   "</formula>
    </cfRule>
  </conditionalFormatting>
  <conditionalFormatting sqref="O399">
    <cfRule type="cellIs" dxfId="736" priority="692" operator="lessThan">
      <formula>0</formula>
    </cfRule>
    <cfRule type="cellIs" dxfId="735" priority="693" operator="greaterThan">
      <formula>" -   "</formula>
    </cfRule>
  </conditionalFormatting>
  <conditionalFormatting sqref="O400">
    <cfRule type="cellIs" dxfId="734" priority="690" operator="lessThan">
      <formula>0</formula>
    </cfRule>
    <cfRule type="cellIs" dxfId="733" priority="691" operator="greaterThan">
      <formula>" -   "</formula>
    </cfRule>
  </conditionalFormatting>
  <conditionalFormatting sqref="O403">
    <cfRule type="cellIs" dxfId="732" priority="688" operator="lessThan">
      <formula>0</formula>
    </cfRule>
    <cfRule type="cellIs" dxfId="731" priority="689" operator="greaterThan">
      <formula>" -   "</formula>
    </cfRule>
  </conditionalFormatting>
  <conditionalFormatting sqref="O404">
    <cfRule type="cellIs" dxfId="730" priority="686" operator="lessThan">
      <formula>0</formula>
    </cfRule>
    <cfRule type="cellIs" dxfId="729" priority="687" operator="greaterThan">
      <formula>" -   "</formula>
    </cfRule>
  </conditionalFormatting>
  <conditionalFormatting sqref="O406">
    <cfRule type="cellIs" dxfId="728" priority="684" operator="lessThan">
      <formula>0</formula>
    </cfRule>
    <cfRule type="cellIs" dxfId="727" priority="685" operator="greaterThan">
      <formula>" -   "</formula>
    </cfRule>
  </conditionalFormatting>
  <conditionalFormatting sqref="O407">
    <cfRule type="cellIs" dxfId="726" priority="682" operator="lessThan">
      <formula>0</formula>
    </cfRule>
    <cfRule type="cellIs" dxfId="725" priority="683" operator="greaterThan">
      <formula>" -   "</formula>
    </cfRule>
  </conditionalFormatting>
  <conditionalFormatting sqref="O408:O414">
    <cfRule type="cellIs" dxfId="724" priority="680" operator="lessThan">
      <formula>0</formula>
    </cfRule>
    <cfRule type="cellIs" dxfId="723" priority="681" operator="greaterThan">
      <formula>" -   "</formula>
    </cfRule>
  </conditionalFormatting>
  <conditionalFormatting sqref="O416:O425">
    <cfRule type="cellIs" dxfId="722" priority="678" operator="lessThan">
      <formula>0</formula>
    </cfRule>
    <cfRule type="cellIs" dxfId="721" priority="679" operator="greaterThan">
      <formula>" -   "</formula>
    </cfRule>
  </conditionalFormatting>
  <conditionalFormatting sqref="O427:O434">
    <cfRule type="cellIs" dxfId="720" priority="676" operator="lessThan">
      <formula>0</formula>
    </cfRule>
    <cfRule type="cellIs" dxfId="719" priority="677" operator="greaterThan">
      <formula>" -   "</formula>
    </cfRule>
  </conditionalFormatting>
  <conditionalFormatting sqref="O436:O437">
    <cfRule type="cellIs" dxfId="718" priority="674" operator="lessThan">
      <formula>0</formula>
    </cfRule>
    <cfRule type="cellIs" dxfId="717" priority="675" operator="greaterThan">
      <formula>" -   "</formula>
    </cfRule>
  </conditionalFormatting>
  <conditionalFormatting sqref="O439:O441">
    <cfRule type="cellIs" dxfId="716" priority="672" operator="lessThan">
      <formula>0</formula>
    </cfRule>
    <cfRule type="cellIs" dxfId="715" priority="673" operator="greaterThan">
      <formula>" -   "</formula>
    </cfRule>
  </conditionalFormatting>
  <conditionalFormatting sqref="O443:O446">
    <cfRule type="cellIs" dxfId="714" priority="670" operator="lessThan">
      <formula>0</formula>
    </cfRule>
    <cfRule type="cellIs" dxfId="713" priority="671" operator="greaterThan">
      <formula>" -   "</formula>
    </cfRule>
  </conditionalFormatting>
  <conditionalFormatting sqref="O451:O452">
    <cfRule type="cellIs" dxfId="712" priority="668" operator="lessThan">
      <formula>0</formula>
    </cfRule>
    <cfRule type="cellIs" dxfId="711" priority="669" operator="greaterThan">
      <formula>" -   "</formula>
    </cfRule>
  </conditionalFormatting>
  <conditionalFormatting sqref="O454:O455">
    <cfRule type="cellIs" dxfId="710" priority="666" operator="lessThan">
      <formula>0</formula>
    </cfRule>
    <cfRule type="cellIs" dxfId="709" priority="667" operator="greaterThan">
      <formula>" -   "</formula>
    </cfRule>
  </conditionalFormatting>
  <conditionalFormatting sqref="O458:O459">
    <cfRule type="cellIs" dxfId="708" priority="664" operator="lessThan">
      <formula>0</formula>
    </cfRule>
    <cfRule type="cellIs" dxfId="707" priority="665" operator="greaterThan">
      <formula>" -   "</formula>
    </cfRule>
  </conditionalFormatting>
  <conditionalFormatting sqref="O461:O462">
    <cfRule type="cellIs" dxfId="706" priority="662" operator="lessThan">
      <formula>0</formula>
    </cfRule>
    <cfRule type="cellIs" dxfId="705" priority="663" operator="greaterThan">
      <formula>" -   "</formula>
    </cfRule>
  </conditionalFormatting>
  <conditionalFormatting sqref="O465:O466">
    <cfRule type="cellIs" dxfId="704" priority="660" operator="lessThan">
      <formula>0</formula>
    </cfRule>
    <cfRule type="cellIs" dxfId="703" priority="661" operator="greaterThan">
      <formula>" -   "</formula>
    </cfRule>
  </conditionalFormatting>
  <conditionalFormatting sqref="O468:O469">
    <cfRule type="cellIs" dxfId="702" priority="658" operator="lessThan">
      <formula>0</formula>
    </cfRule>
    <cfRule type="cellIs" dxfId="701" priority="659" operator="greaterThan">
      <formula>" -   "</formula>
    </cfRule>
  </conditionalFormatting>
  <conditionalFormatting sqref="O472:O473">
    <cfRule type="cellIs" dxfId="700" priority="656" operator="lessThan">
      <formula>0</formula>
    </cfRule>
    <cfRule type="cellIs" dxfId="699" priority="657" operator="greaterThan">
      <formula>" -   "</formula>
    </cfRule>
  </conditionalFormatting>
  <conditionalFormatting sqref="O475:O476">
    <cfRule type="cellIs" dxfId="698" priority="654" operator="lessThan">
      <formula>0</formula>
    </cfRule>
    <cfRule type="cellIs" dxfId="697" priority="655" operator="greaterThan">
      <formula>" -   "</formula>
    </cfRule>
  </conditionalFormatting>
  <conditionalFormatting sqref="O478:O481">
    <cfRule type="cellIs" dxfId="696" priority="652" operator="lessThan">
      <formula>0</formula>
    </cfRule>
    <cfRule type="cellIs" dxfId="695" priority="653" operator="greaterThan">
      <formula>" -   "</formula>
    </cfRule>
  </conditionalFormatting>
  <conditionalFormatting sqref="O483">
    <cfRule type="cellIs" dxfId="694" priority="650" operator="lessThan">
      <formula>0</formula>
    </cfRule>
    <cfRule type="cellIs" dxfId="693" priority="651" operator="greaterThan">
      <formula>" -   "</formula>
    </cfRule>
  </conditionalFormatting>
  <conditionalFormatting sqref="O485:O488">
    <cfRule type="cellIs" dxfId="692" priority="648" operator="lessThan">
      <formula>0</formula>
    </cfRule>
    <cfRule type="cellIs" dxfId="691" priority="649" operator="greaterThan">
      <formula>" -   "</formula>
    </cfRule>
  </conditionalFormatting>
  <conditionalFormatting sqref="O490:O491">
    <cfRule type="cellIs" dxfId="690" priority="646" operator="lessThan">
      <formula>0</formula>
    </cfRule>
    <cfRule type="cellIs" dxfId="689" priority="647" operator="greaterThan">
      <formula>" -   "</formula>
    </cfRule>
  </conditionalFormatting>
  <conditionalFormatting sqref="O493:O498">
    <cfRule type="cellIs" dxfId="688" priority="644" operator="lessThan">
      <formula>0</formula>
    </cfRule>
    <cfRule type="cellIs" dxfId="687" priority="645" operator="greaterThan">
      <formula>" -   "</formula>
    </cfRule>
  </conditionalFormatting>
  <conditionalFormatting sqref="O502">
    <cfRule type="cellIs" dxfId="686" priority="642" operator="lessThan">
      <formula>0</formula>
    </cfRule>
    <cfRule type="cellIs" dxfId="685" priority="643" operator="greaterThan">
      <formula>" -   "</formula>
    </cfRule>
  </conditionalFormatting>
  <conditionalFormatting sqref="O503">
    <cfRule type="cellIs" dxfId="684" priority="640" operator="lessThan">
      <formula>0</formula>
    </cfRule>
    <cfRule type="cellIs" dxfId="683" priority="641" operator="greaterThan">
      <formula>" -   "</formula>
    </cfRule>
  </conditionalFormatting>
  <conditionalFormatting sqref="O506">
    <cfRule type="cellIs" dxfId="682" priority="638" operator="lessThan">
      <formula>0</formula>
    </cfRule>
    <cfRule type="cellIs" dxfId="681" priority="639" operator="greaterThan">
      <formula>" -   "</formula>
    </cfRule>
  </conditionalFormatting>
  <conditionalFormatting sqref="O507">
    <cfRule type="cellIs" dxfId="680" priority="636" operator="lessThan">
      <formula>0</formula>
    </cfRule>
    <cfRule type="cellIs" dxfId="679" priority="637" operator="greaterThan">
      <formula>" -   "</formula>
    </cfRule>
  </conditionalFormatting>
  <conditionalFormatting sqref="O513">
    <cfRule type="cellIs" dxfId="678" priority="634" operator="lessThan">
      <formula>0</formula>
    </cfRule>
    <cfRule type="cellIs" dxfId="677" priority="635" operator="greaterThan">
      <formula>" -   "</formula>
    </cfRule>
  </conditionalFormatting>
  <conditionalFormatting sqref="M513">
    <cfRule type="cellIs" dxfId="676" priority="632" operator="lessThan">
      <formula>0</formula>
    </cfRule>
    <cfRule type="cellIs" dxfId="675" priority="633" operator="greaterThan">
      <formula>" -   "</formula>
    </cfRule>
  </conditionalFormatting>
  <conditionalFormatting sqref="M503">
    <cfRule type="cellIs" dxfId="674" priority="630" operator="lessThan">
      <formula>0</formula>
    </cfRule>
    <cfRule type="cellIs" dxfId="673" priority="631" operator="greaterThan">
      <formula>" -   "</formula>
    </cfRule>
  </conditionalFormatting>
  <conditionalFormatting sqref="O515">
    <cfRule type="cellIs" dxfId="672" priority="628" operator="lessThan">
      <formula>0</formula>
    </cfRule>
    <cfRule type="cellIs" dxfId="671" priority="629" operator="greaterThan">
      <formula>" -   "</formula>
    </cfRule>
  </conditionalFormatting>
  <conditionalFormatting sqref="O516">
    <cfRule type="cellIs" dxfId="670" priority="626" operator="lessThan">
      <formula>0</formula>
    </cfRule>
    <cfRule type="cellIs" dxfId="669" priority="627" operator="greaterThan">
      <formula>" -   "</formula>
    </cfRule>
  </conditionalFormatting>
  <conditionalFormatting sqref="O517">
    <cfRule type="cellIs" dxfId="668" priority="624" operator="lessThan">
      <formula>0</formula>
    </cfRule>
    <cfRule type="cellIs" dxfId="667" priority="625" operator="greaterThan">
      <formula>" -   "</formula>
    </cfRule>
  </conditionalFormatting>
  <conditionalFormatting sqref="O518">
    <cfRule type="cellIs" dxfId="666" priority="622" operator="lessThan">
      <formula>0</formula>
    </cfRule>
    <cfRule type="cellIs" dxfId="665" priority="623" operator="greaterThan">
      <formula>" -   "</formula>
    </cfRule>
  </conditionalFormatting>
  <conditionalFormatting sqref="O519">
    <cfRule type="cellIs" dxfId="664" priority="620" operator="lessThan">
      <formula>0</formula>
    </cfRule>
    <cfRule type="cellIs" dxfId="663" priority="621" operator="greaterThan">
      <formula>" -   "</formula>
    </cfRule>
  </conditionalFormatting>
  <conditionalFormatting sqref="O520">
    <cfRule type="cellIs" dxfId="662" priority="618" operator="lessThan">
      <formula>0</formula>
    </cfRule>
    <cfRule type="cellIs" dxfId="661" priority="619" operator="greaterThan">
      <formula>" -   "</formula>
    </cfRule>
  </conditionalFormatting>
  <conditionalFormatting sqref="O521">
    <cfRule type="cellIs" dxfId="660" priority="616" operator="lessThan">
      <formula>0</formula>
    </cfRule>
    <cfRule type="cellIs" dxfId="659" priority="617" operator="greaterThan">
      <formula>" -   "</formula>
    </cfRule>
  </conditionalFormatting>
  <conditionalFormatting sqref="O522">
    <cfRule type="cellIs" dxfId="658" priority="614" operator="lessThan">
      <formula>0</formula>
    </cfRule>
    <cfRule type="cellIs" dxfId="657" priority="615" operator="greaterThan">
      <formula>" -   "</formula>
    </cfRule>
  </conditionalFormatting>
  <conditionalFormatting sqref="O525">
    <cfRule type="cellIs" dxfId="656" priority="612" operator="lessThan">
      <formula>0</formula>
    </cfRule>
    <cfRule type="cellIs" dxfId="655" priority="613" operator="greaterThan">
      <formula>" -   "</formula>
    </cfRule>
  </conditionalFormatting>
  <conditionalFormatting sqref="O526">
    <cfRule type="cellIs" dxfId="654" priority="610" operator="lessThan">
      <formula>0</formula>
    </cfRule>
    <cfRule type="cellIs" dxfId="653" priority="611" operator="greaterThan">
      <formula>" -   "</formula>
    </cfRule>
  </conditionalFormatting>
  <conditionalFormatting sqref="O527">
    <cfRule type="cellIs" dxfId="652" priority="608" operator="lessThan">
      <formula>0</formula>
    </cfRule>
    <cfRule type="cellIs" dxfId="651" priority="609" operator="greaterThan">
      <formula>" -   "</formula>
    </cfRule>
  </conditionalFormatting>
  <conditionalFormatting sqref="O528">
    <cfRule type="cellIs" dxfId="650" priority="606" operator="lessThan">
      <formula>0</formula>
    </cfRule>
    <cfRule type="cellIs" dxfId="649" priority="607" operator="greaterThan">
      <formula>" -   "</formula>
    </cfRule>
  </conditionalFormatting>
  <conditionalFormatting sqref="O530">
    <cfRule type="cellIs" dxfId="648" priority="604" operator="lessThan">
      <formula>0</formula>
    </cfRule>
    <cfRule type="cellIs" dxfId="647" priority="605" operator="greaterThan">
      <formula>" -   "</formula>
    </cfRule>
  </conditionalFormatting>
  <conditionalFormatting sqref="O531">
    <cfRule type="cellIs" dxfId="646" priority="602" operator="lessThan">
      <formula>0</formula>
    </cfRule>
    <cfRule type="cellIs" dxfId="645" priority="603" operator="greaterThan">
      <formula>" -   "</formula>
    </cfRule>
  </conditionalFormatting>
  <conditionalFormatting sqref="O532">
    <cfRule type="cellIs" dxfId="644" priority="600" operator="lessThan">
      <formula>0</formula>
    </cfRule>
    <cfRule type="cellIs" dxfId="643" priority="601" operator="greaterThan">
      <formula>" -   "</formula>
    </cfRule>
  </conditionalFormatting>
  <conditionalFormatting sqref="O533">
    <cfRule type="cellIs" dxfId="642" priority="598" operator="lessThan">
      <formula>0</formula>
    </cfRule>
    <cfRule type="cellIs" dxfId="641" priority="599" operator="greaterThan">
      <formula>" -   "</formula>
    </cfRule>
  </conditionalFormatting>
  <conditionalFormatting sqref="O534">
    <cfRule type="cellIs" dxfId="640" priority="596" operator="lessThan">
      <formula>0</formula>
    </cfRule>
    <cfRule type="cellIs" dxfId="639" priority="597" operator="greaterThan">
      <formula>" -   "</formula>
    </cfRule>
  </conditionalFormatting>
  <conditionalFormatting sqref="O535">
    <cfRule type="cellIs" dxfId="638" priority="594" operator="lessThan">
      <formula>0</formula>
    </cfRule>
    <cfRule type="cellIs" dxfId="637" priority="595" operator="greaterThan">
      <formula>" -   "</formula>
    </cfRule>
  </conditionalFormatting>
  <conditionalFormatting sqref="O537">
    <cfRule type="cellIs" dxfId="636" priority="592" operator="lessThan">
      <formula>0</formula>
    </cfRule>
    <cfRule type="cellIs" dxfId="635" priority="593" operator="greaterThan">
      <formula>" -   "</formula>
    </cfRule>
  </conditionalFormatting>
  <conditionalFormatting sqref="O538">
    <cfRule type="cellIs" dxfId="634" priority="590" operator="lessThan">
      <formula>0</formula>
    </cfRule>
    <cfRule type="cellIs" dxfId="633" priority="591" operator="greaterThan">
      <formula>" -   "</formula>
    </cfRule>
  </conditionalFormatting>
  <conditionalFormatting sqref="O540">
    <cfRule type="cellIs" dxfId="632" priority="588" operator="lessThan">
      <formula>0</formula>
    </cfRule>
    <cfRule type="cellIs" dxfId="631" priority="589" operator="greaterThan">
      <formula>" -   "</formula>
    </cfRule>
  </conditionalFormatting>
  <conditionalFormatting sqref="O541">
    <cfRule type="cellIs" dxfId="630" priority="586" operator="lessThan">
      <formula>0</formula>
    </cfRule>
    <cfRule type="cellIs" dxfId="629" priority="587" operator="greaterThan">
      <formula>" -   "</formula>
    </cfRule>
  </conditionalFormatting>
  <conditionalFormatting sqref="O542">
    <cfRule type="cellIs" dxfId="628" priority="584" operator="lessThan">
      <formula>0</formula>
    </cfRule>
    <cfRule type="cellIs" dxfId="627" priority="585" operator="greaterThan">
      <formula>" -   "</formula>
    </cfRule>
  </conditionalFormatting>
  <conditionalFormatting sqref="O543">
    <cfRule type="cellIs" dxfId="626" priority="582" operator="lessThan">
      <formula>0</formula>
    </cfRule>
    <cfRule type="cellIs" dxfId="625" priority="583" operator="greaterThan">
      <formula>" -   "</formula>
    </cfRule>
  </conditionalFormatting>
  <conditionalFormatting sqref="O545">
    <cfRule type="cellIs" dxfId="624" priority="580" operator="lessThan">
      <formula>0</formula>
    </cfRule>
    <cfRule type="cellIs" dxfId="623" priority="581" operator="greaterThan">
      <formula>" -   "</formula>
    </cfRule>
  </conditionalFormatting>
  <conditionalFormatting sqref="O546">
    <cfRule type="cellIs" dxfId="622" priority="578" operator="lessThan">
      <formula>0</formula>
    </cfRule>
    <cfRule type="cellIs" dxfId="621" priority="579" operator="greaterThan">
      <formula>" -   "</formula>
    </cfRule>
  </conditionalFormatting>
  <conditionalFormatting sqref="O547">
    <cfRule type="cellIs" dxfId="620" priority="576" operator="lessThan">
      <formula>0</formula>
    </cfRule>
    <cfRule type="cellIs" dxfId="619" priority="577" operator="greaterThan">
      <formula>" -   "</formula>
    </cfRule>
  </conditionalFormatting>
  <conditionalFormatting sqref="O548">
    <cfRule type="cellIs" dxfId="618" priority="574" operator="lessThan">
      <formula>0</formula>
    </cfRule>
    <cfRule type="cellIs" dxfId="617" priority="575" operator="greaterThan">
      <formula>" -   "</formula>
    </cfRule>
  </conditionalFormatting>
  <conditionalFormatting sqref="O549">
    <cfRule type="cellIs" dxfId="616" priority="572" operator="lessThan">
      <formula>0</formula>
    </cfRule>
    <cfRule type="cellIs" dxfId="615" priority="573" operator="greaterThan">
      <formula>" -   "</formula>
    </cfRule>
  </conditionalFormatting>
  <conditionalFormatting sqref="O550">
    <cfRule type="cellIs" dxfId="614" priority="570" operator="lessThan">
      <formula>0</formula>
    </cfRule>
    <cfRule type="cellIs" dxfId="613" priority="571" operator="greaterThan">
      <formula>" -   "</formula>
    </cfRule>
  </conditionalFormatting>
  <conditionalFormatting sqref="O551">
    <cfRule type="cellIs" dxfId="612" priority="568" operator="lessThan">
      <formula>0</formula>
    </cfRule>
    <cfRule type="cellIs" dxfId="611" priority="569" operator="greaterThan">
      <formula>" -   "</formula>
    </cfRule>
  </conditionalFormatting>
  <conditionalFormatting sqref="O552">
    <cfRule type="cellIs" dxfId="610" priority="566" operator="lessThan">
      <formula>0</formula>
    </cfRule>
    <cfRule type="cellIs" dxfId="609" priority="567" operator="greaterThan">
      <formula>" -   "</formula>
    </cfRule>
  </conditionalFormatting>
  <conditionalFormatting sqref="O553">
    <cfRule type="cellIs" dxfId="608" priority="564" operator="lessThan">
      <formula>0</formula>
    </cfRule>
    <cfRule type="cellIs" dxfId="607" priority="565" operator="greaterThan">
      <formula>" -   "</formula>
    </cfRule>
  </conditionalFormatting>
  <conditionalFormatting sqref="O554">
    <cfRule type="cellIs" dxfId="606" priority="562" operator="lessThan">
      <formula>0</formula>
    </cfRule>
    <cfRule type="cellIs" dxfId="605" priority="563" operator="greaterThan">
      <formula>" -   "</formula>
    </cfRule>
  </conditionalFormatting>
  <conditionalFormatting sqref="O556">
    <cfRule type="cellIs" dxfId="604" priority="560" operator="lessThan">
      <formula>0</formula>
    </cfRule>
    <cfRule type="cellIs" dxfId="603" priority="561" operator="greaterThan">
      <formula>" -   "</formula>
    </cfRule>
  </conditionalFormatting>
  <conditionalFormatting sqref="O557">
    <cfRule type="cellIs" dxfId="602" priority="558" operator="lessThan">
      <formula>0</formula>
    </cfRule>
    <cfRule type="cellIs" dxfId="601" priority="559" operator="greaterThan">
      <formula>" -   "</formula>
    </cfRule>
  </conditionalFormatting>
  <conditionalFormatting sqref="O558">
    <cfRule type="cellIs" dxfId="600" priority="556" operator="lessThan">
      <formula>0</formula>
    </cfRule>
    <cfRule type="cellIs" dxfId="599" priority="557" operator="greaterThan">
      <formula>" -   "</formula>
    </cfRule>
  </conditionalFormatting>
  <conditionalFormatting sqref="O559">
    <cfRule type="cellIs" dxfId="598" priority="554" operator="lessThan">
      <formula>0</formula>
    </cfRule>
    <cfRule type="cellIs" dxfId="597" priority="555" operator="greaterThan">
      <formula>" -   "</formula>
    </cfRule>
  </conditionalFormatting>
  <conditionalFormatting sqref="O560">
    <cfRule type="cellIs" dxfId="596" priority="552" operator="lessThan">
      <formula>0</formula>
    </cfRule>
    <cfRule type="cellIs" dxfId="595" priority="553" operator="greaterThan">
      <formula>" -   "</formula>
    </cfRule>
  </conditionalFormatting>
  <conditionalFormatting sqref="O561">
    <cfRule type="cellIs" dxfId="594" priority="550" operator="lessThan">
      <formula>0</formula>
    </cfRule>
    <cfRule type="cellIs" dxfId="593" priority="551" operator="greaterThan">
      <formula>" -   "</formula>
    </cfRule>
  </conditionalFormatting>
  <conditionalFormatting sqref="O562">
    <cfRule type="cellIs" dxfId="592" priority="548" operator="lessThan">
      <formula>0</formula>
    </cfRule>
    <cfRule type="cellIs" dxfId="591" priority="549" operator="greaterThan">
      <formula>" -   "</formula>
    </cfRule>
  </conditionalFormatting>
  <conditionalFormatting sqref="O563">
    <cfRule type="cellIs" dxfId="590" priority="546" operator="lessThan">
      <formula>0</formula>
    </cfRule>
    <cfRule type="cellIs" dxfId="589" priority="547" operator="greaterThan">
      <formula>" -   "</formula>
    </cfRule>
  </conditionalFormatting>
  <conditionalFormatting sqref="O28">
    <cfRule type="cellIs" dxfId="588" priority="544" operator="lessThan">
      <formula>0</formula>
    </cfRule>
    <cfRule type="cellIs" dxfId="587" priority="545" operator="greaterThan">
      <formula>" -   "</formula>
    </cfRule>
  </conditionalFormatting>
  <conditionalFormatting sqref="O28">
    <cfRule type="cellIs" dxfId="586" priority="543" operator="greaterThan">
      <formula>0</formula>
    </cfRule>
  </conditionalFormatting>
  <conditionalFormatting sqref="O32:O34">
    <cfRule type="cellIs" dxfId="585" priority="541" operator="lessThan">
      <formula>0</formula>
    </cfRule>
    <cfRule type="cellIs" dxfId="584" priority="542" operator="greaterThan">
      <formula>" -   "</formula>
    </cfRule>
  </conditionalFormatting>
  <conditionalFormatting sqref="O32:O34">
    <cfRule type="cellIs" dxfId="583" priority="540" operator="greaterThan">
      <formula>0</formula>
    </cfRule>
  </conditionalFormatting>
  <conditionalFormatting sqref="O36:O38">
    <cfRule type="cellIs" dxfId="582" priority="538" operator="lessThan">
      <formula>0</formula>
    </cfRule>
    <cfRule type="cellIs" dxfId="581" priority="539" operator="greaterThan">
      <formula>" -   "</formula>
    </cfRule>
  </conditionalFormatting>
  <conditionalFormatting sqref="O36:O38">
    <cfRule type="cellIs" dxfId="580" priority="537" operator="greaterThan">
      <formula>0</formula>
    </cfRule>
  </conditionalFormatting>
  <conditionalFormatting sqref="O41:O42">
    <cfRule type="cellIs" dxfId="579" priority="535" operator="lessThan">
      <formula>0</formula>
    </cfRule>
    <cfRule type="cellIs" dxfId="578" priority="536" operator="greaterThan">
      <formula>" -   "</formula>
    </cfRule>
  </conditionalFormatting>
  <conditionalFormatting sqref="O41:O42">
    <cfRule type="cellIs" dxfId="577" priority="534" operator="greaterThan">
      <formula>0</formula>
    </cfRule>
  </conditionalFormatting>
  <conditionalFormatting sqref="O44">
    <cfRule type="cellIs" dxfId="576" priority="532" operator="lessThan">
      <formula>0</formula>
    </cfRule>
    <cfRule type="cellIs" dxfId="575" priority="533" operator="greaterThan">
      <formula>" -   "</formula>
    </cfRule>
  </conditionalFormatting>
  <conditionalFormatting sqref="O44">
    <cfRule type="cellIs" dxfId="574" priority="531" operator="greaterThan">
      <formula>0</formula>
    </cfRule>
  </conditionalFormatting>
  <conditionalFormatting sqref="O45">
    <cfRule type="cellIs" dxfId="573" priority="529" operator="lessThan">
      <formula>0</formula>
    </cfRule>
    <cfRule type="cellIs" dxfId="572" priority="530" operator="greaterThan">
      <formula>" -   "</formula>
    </cfRule>
  </conditionalFormatting>
  <conditionalFormatting sqref="O45">
    <cfRule type="cellIs" dxfId="571" priority="528" operator="greaterThan">
      <formula>0</formula>
    </cfRule>
  </conditionalFormatting>
  <conditionalFormatting sqref="O47">
    <cfRule type="cellIs" dxfId="570" priority="526" operator="lessThan">
      <formula>0</formula>
    </cfRule>
    <cfRule type="cellIs" dxfId="569" priority="527" operator="greaterThan">
      <formula>" -   "</formula>
    </cfRule>
  </conditionalFormatting>
  <conditionalFormatting sqref="O47">
    <cfRule type="cellIs" dxfId="568" priority="525" operator="greaterThan">
      <formula>0</formula>
    </cfRule>
  </conditionalFormatting>
  <conditionalFormatting sqref="O48">
    <cfRule type="cellIs" dxfId="567" priority="523" operator="lessThan">
      <formula>0</formula>
    </cfRule>
    <cfRule type="cellIs" dxfId="566" priority="524" operator="greaterThan">
      <formula>" -   "</formula>
    </cfRule>
  </conditionalFormatting>
  <conditionalFormatting sqref="O48">
    <cfRule type="cellIs" dxfId="565" priority="522" operator="greaterThan">
      <formula>0</formula>
    </cfRule>
  </conditionalFormatting>
  <conditionalFormatting sqref="O49">
    <cfRule type="cellIs" dxfId="564" priority="520" operator="lessThan">
      <formula>0</formula>
    </cfRule>
    <cfRule type="cellIs" dxfId="563" priority="521" operator="greaterThan">
      <formula>" -   "</formula>
    </cfRule>
  </conditionalFormatting>
  <conditionalFormatting sqref="O49">
    <cfRule type="cellIs" dxfId="562" priority="519" operator="greaterThan">
      <formula>0</formula>
    </cfRule>
  </conditionalFormatting>
  <conditionalFormatting sqref="O51">
    <cfRule type="cellIs" dxfId="561" priority="517" operator="lessThan">
      <formula>0</formula>
    </cfRule>
    <cfRule type="cellIs" dxfId="560" priority="518" operator="greaterThan">
      <formula>" -   "</formula>
    </cfRule>
  </conditionalFormatting>
  <conditionalFormatting sqref="O51">
    <cfRule type="cellIs" dxfId="559" priority="516" operator="greaterThan">
      <formula>0</formula>
    </cfRule>
  </conditionalFormatting>
  <conditionalFormatting sqref="O52">
    <cfRule type="cellIs" dxfId="558" priority="514" operator="lessThan">
      <formula>0</formula>
    </cfRule>
    <cfRule type="cellIs" dxfId="557" priority="515" operator="greaterThan">
      <formula>" -   "</formula>
    </cfRule>
  </conditionalFormatting>
  <conditionalFormatting sqref="O52">
    <cfRule type="cellIs" dxfId="556" priority="513" operator="greaterThan">
      <formula>0</formula>
    </cfRule>
  </conditionalFormatting>
  <conditionalFormatting sqref="O53">
    <cfRule type="cellIs" dxfId="555" priority="511" operator="lessThan">
      <formula>0</formula>
    </cfRule>
    <cfRule type="cellIs" dxfId="554" priority="512" operator="greaterThan">
      <formula>" -   "</formula>
    </cfRule>
  </conditionalFormatting>
  <conditionalFormatting sqref="O53">
    <cfRule type="cellIs" dxfId="553" priority="510" operator="greaterThan">
      <formula>0</formula>
    </cfRule>
  </conditionalFormatting>
  <conditionalFormatting sqref="O55">
    <cfRule type="cellIs" dxfId="552" priority="508" operator="lessThan">
      <formula>0</formula>
    </cfRule>
    <cfRule type="cellIs" dxfId="551" priority="509" operator="greaterThan">
      <formula>" -   "</formula>
    </cfRule>
  </conditionalFormatting>
  <conditionalFormatting sqref="O55">
    <cfRule type="cellIs" dxfId="550" priority="507" operator="greaterThan">
      <formula>0</formula>
    </cfRule>
  </conditionalFormatting>
  <conditionalFormatting sqref="O56">
    <cfRule type="cellIs" dxfId="549" priority="505" operator="lessThan">
      <formula>0</formula>
    </cfRule>
    <cfRule type="cellIs" dxfId="548" priority="506" operator="greaterThan">
      <formula>" -   "</formula>
    </cfRule>
  </conditionalFormatting>
  <conditionalFormatting sqref="O56">
    <cfRule type="cellIs" dxfId="547" priority="504" operator="greaterThan">
      <formula>0</formula>
    </cfRule>
  </conditionalFormatting>
  <conditionalFormatting sqref="O57">
    <cfRule type="cellIs" dxfId="546" priority="502" operator="lessThan">
      <formula>0</formula>
    </cfRule>
    <cfRule type="cellIs" dxfId="545" priority="503" operator="greaterThan">
      <formula>" -   "</formula>
    </cfRule>
  </conditionalFormatting>
  <conditionalFormatting sqref="O57">
    <cfRule type="cellIs" dxfId="544" priority="501" operator="greaterThan">
      <formula>0</formula>
    </cfRule>
  </conditionalFormatting>
  <conditionalFormatting sqref="O59">
    <cfRule type="cellIs" dxfId="543" priority="499" operator="lessThan">
      <formula>0</formula>
    </cfRule>
    <cfRule type="cellIs" dxfId="542" priority="500" operator="greaterThan">
      <formula>" -   "</formula>
    </cfRule>
  </conditionalFormatting>
  <conditionalFormatting sqref="O59">
    <cfRule type="cellIs" dxfId="541" priority="498" operator="greaterThan">
      <formula>0</formula>
    </cfRule>
  </conditionalFormatting>
  <conditionalFormatting sqref="O60">
    <cfRule type="cellIs" dxfId="540" priority="496" operator="lessThan">
      <formula>0</formula>
    </cfRule>
    <cfRule type="cellIs" dxfId="539" priority="497" operator="greaterThan">
      <formula>" -   "</formula>
    </cfRule>
  </conditionalFormatting>
  <conditionalFormatting sqref="O60">
    <cfRule type="cellIs" dxfId="538" priority="495" operator="greaterThan">
      <formula>0</formula>
    </cfRule>
  </conditionalFormatting>
  <conditionalFormatting sqref="O62">
    <cfRule type="cellIs" dxfId="537" priority="493" operator="lessThan">
      <formula>0</formula>
    </cfRule>
    <cfRule type="cellIs" dxfId="536" priority="494" operator="greaterThan">
      <formula>" -   "</formula>
    </cfRule>
  </conditionalFormatting>
  <conditionalFormatting sqref="O62">
    <cfRule type="cellIs" dxfId="535" priority="492" operator="greaterThan">
      <formula>0</formula>
    </cfRule>
  </conditionalFormatting>
  <conditionalFormatting sqref="O63">
    <cfRule type="cellIs" dxfId="534" priority="490" operator="lessThan">
      <formula>0</formula>
    </cfRule>
    <cfRule type="cellIs" dxfId="533" priority="491" operator="greaterThan">
      <formula>" -   "</formula>
    </cfRule>
  </conditionalFormatting>
  <conditionalFormatting sqref="O63">
    <cfRule type="cellIs" dxfId="532" priority="489" operator="greaterThan">
      <formula>0</formula>
    </cfRule>
  </conditionalFormatting>
  <conditionalFormatting sqref="O65">
    <cfRule type="cellIs" dxfId="531" priority="487" operator="lessThan">
      <formula>0</formula>
    </cfRule>
    <cfRule type="cellIs" dxfId="530" priority="488" operator="greaterThan">
      <formula>" -   "</formula>
    </cfRule>
  </conditionalFormatting>
  <conditionalFormatting sqref="O65">
    <cfRule type="cellIs" dxfId="529" priority="486" operator="greaterThan">
      <formula>0</formula>
    </cfRule>
  </conditionalFormatting>
  <conditionalFormatting sqref="O66">
    <cfRule type="cellIs" dxfId="528" priority="484" operator="lessThan">
      <formula>0</formula>
    </cfRule>
    <cfRule type="cellIs" dxfId="527" priority="485" operator="greaterThan">
      <formula>" -   "</formula>
    </cfRule>
  </conditionalFormatting>
  <conditionalFormatting sqref="O66">
    <cfRule type="cellIs" dxfId="526" priority="483" operator="greaterThan">
      <formula>0</formula>
    </cfRule>
  </conditionalFormatting>
  <conditionalFormatting sqref="O67">
    <cfRule type="cellIs" dxfId="525" priority="481" operator="lessThan">
      <formula>0</formula>
    </cfRule>
    <cfRule type="cellIs" dxfId="524" priority="482" operator="greaterThan">
      <formula>" -   "</formula>
    </cfRule>
  </conditionalFormatting>
  <conditionalFormatting sqref="O67">
    <cfRule type="cellIs" dxfId="523" priority="480" operator="greaterThan">
      <formula>0</formula>
    </cfRule>
  </conditionalFormatting>
  <conditionalFormatting sqref="O68">
    <cfRule type="cellIs" dxfId="522" priority="478" operator="lessThan">
      <formula>0</formula>
    </cfRule>
    <cfRule type="cellIs" dxfId="521" priority="479" operator="greaterThan">
      <formula>" -   "</formula>
    </cfRule>
  </conditionalFormatting>
  <conditionalFormatting sqref="O68">
    <cfRule type="cellIs" dxfId="520" priority="477" operator="greaterThan">
      <formula>0</formula>
    </cfRule>
  </conditionalFormatting>
  <conditionalFormatting sqref="O70:O77">
    <cfRule type="cellIs" dxfId="519" priority="475" operator="lessThan">
      <formula>0</formula>
    </cfRule>
    <cfRule type="cellIs" dxfId="518" priority="476" operator="greaterThan">
      <formula>" -   "</formula>
    </cfRule>
  </conditionalFormatting>
  <conditionalFormatting sqref="O70:O77">
    <cfRule type="cellIs" dxfId="517" priority="474" operator="greaterThan">
      <formula>0</formula>
    </cfRule>
  </conditionalFormatting>
  <conditionalFormatting sqref="O78">
    <cfRule type="cellIs" dxfId="516" priority="472" operator="lessThan">
      <formula>0</formula>
    </cfRule>
    <cfRule type="cellIs" dxfId="515" priority="473" operator="greaterThan">
      <formula>" -   "</formula>
    </cfRule>
  </conditionalFormatting>
  <conditionalFormatting sqref="O78">
    <cfRule type="cellIs" dxfId="514" priority="471" operator="greaterThan">
      <formula>0</formula>
    </cfRule>
  </conditionalFormatting>
  <conditionalFormatting sqref="O80:O81">
    <cfRule type="cellIs" dxfId="513" priority="469" operator="lessThan">
      <formula>0</formula>
    </cfRule>
    <cfRule type="cellIs" dxfId="512" priority="470" operator="greaterThan">
      <formula>" -   "</formula>
    </cfRule>
  </conditionalFormatting>
  <conditionalFormatting sqref="O80:O81">
    <cfRule type="cellIs" dxfId="511" priority="468" operator="greaterThan">
      <formula>0</formula>
    </cfRule>
  </conditionalFormatting>
  <conditionalFormatting sqref="O84:O85">
    <cfRule type="cellIs" dxfId="510" priority="466" operator="lessThan">
      <formula>0</formula>
    </cfRule>
    <cfRule type="cellIs" dxfId="509" priority="467" operator="greaterThan">
      <formula>" -   "</formula>
    </cfRule>
  </conditionalFormatting>
  <conditionalFormatting sqref="O84:O85">
    <cfRule type="cellIs" dxfId="508" priority="465" operator="greaterThan">
      <formula>0</formula>
    </cfRule>
  </conditionalFormatting>
  <conditionalFormatting sqref="O86">
    <cfRule type="cellIs" dxfId="507" priority="463" operator="lessThan">
      <formula>0</formula>
    </cfRule>
    <cfRule type="cellIs" dxfId="506" priority="464" operator="greaterThan">
      <formula>" -   "</formula>
    </cfRule>
  </conditionalFormatting>
  <conditionalFormatting sqref="O86">
    <cfRule type="cellIs" dxfId="505" priority="462" operator="greaterThan">
      <formula>0</formula>
    </cfRule>
  </conditionalFormatting>
  <conditionalFormatting sqref="O88:O90">
    <cfRule type="cellIs" dxfId="504" priority="460" operator="lessThan">
      <formula>0</formula>
    </cfRule>
    <cfRule type="cellIs" dxfId="503" priority="461" operator="greaterThan">
      <formula>" -   "</formula>
    </cfRule>
  </conditionalFormatting>
  <conditionalFormatting sqref="O88:O90">
    <cfRule type="cellIs" dxfId="502" priority="459" operator="greaterThan">
      <formula>0</formula>
    </cfRule>
  </conditionalFormatting>
  <conditionalFormatting sqref="O92:O96">
    <cfRule type="cellIs" dxfId="501" priority="457" operator="lessThan">
      <formula>0</formula>
    </cfRule>
    <cfRule type="cellIs" dxfId="500" priority="458" operator="greaterThan">
      <formula>" -   "</formula>
    </cfRule>
  </conditionalFormatting>
  <conditionalFormatting sqref="O92:O96">
    <cfRule type="cellIs" dxfId="499" priority="456" operator="greaterThan">
      <formula>0</formula>
    </cfRule>
  </conditionalFormatting>
  <conditionalFormatting sqref="O101:O102">
    <cfRule type="cellIs" dxfId="498" priority="454" operator="lessThan">
      <formula>0</formula>
    </cfRule>
    <cfRule type="cellIs" dxfId="497" priority="455" operator="greaterThan">
      <formula>" -   "</formula>
    </cfRule>
  </conditionalFormatting>
  <conditionalFormatting sqref="O101:O102">
    <cfRule type="cellIs" dxfId="496" priority="453" operator="greaterThan">
      <formula>0</formula>
    </cfRule>
  </conditionalFormatting>
  <conditionalFormatting sqref="O104:O105">
    <cfRule type="cellIs" dxfId="495" priority="451" operator="lessThan">
      <formula>0</formula>
    </cfRule>
    <cfRule type="cellIs" dxfId="494" priority="452" operator="greaterThan">
      <formula>" -   "</formula>
    </cfRule>
  </conditionalFormatting>
  <conditionalFormatting sqref="O104:O105">
    <cfRule type="cellIs" dxfId="493" priority="450" operator="greaterThan">
      <formula>0</formula>
    </cfRule>
  </conditionalFormatting>
  <conditionalFormatting sqref="O107:O108">
    <cfRule type="cellIs" dxfId="492" priority="448" operator="lessThan">
      <formula>0</formula>
    </cfRule>
    <cfRule type="cellIs" dxfId="491" priority="449" operator="greaterThan">
      <formula>" -   "</formula>
    </cfRule>
  </conditionalFormatting>
  <conditionalFormatting sqref="O107:O108">
    <cfRule type="cellIs" dxfId="490" priority="447" operator="greaterThan">
      <formula>0</formula>
    </cfRule>
  </conditionalFormatting>
  <conditionalFormatting sqref="O110:O111">
    <cfRule type="cellIs" dxfId="489" priority="445" operator="lessThan">
      <formula>0</formula>
    </cfRule>
    <cfRule type="cellIs" dxfId="488" priority="446" operator="greaterThan">
      <formula>" -   "</formula>
    </cfRule>
  </conditionalFormatting>
  <conditionalFormatting sqref="O110:O111">
    <cfRule type="cellIs" dxfId="487" priority="444" operator="greaterThan">
      <formula>0</formula>
    </cfRule>
  </conditionalFormatting>
  <conditionalFormatting sqref="O113:O118">
    <cfRule type="cellIs" dxfId="486" priority="442" operator="lessThan">
      <formula>0</formula>
    </cfRule>
    <cfRule type="cellIs" dxfId="485" priority="443" operator="greaterThan">
      <formula>" -   "</formula>
    </cfRule>
  </conditionalFormatting>
  <conditionalFormatting sqref="O113:O118">
    <cfRule type="cellIs" dxfId="484" priority="441" operator="greaterThan">
      <formula>0</formula>
    </cfRule>
  </conditionalFormatting>
  <conditionalFormatting sqref="O122:O125">
    <cfRule type="cellIs" dxfId="483" priority="439" operator="lessThan">
      <formula>0</formula>
    </cfRule>
    <cfRule type="cellIs" dxfId="482" priority="440" operator="greaterThan">
      <formula>" -   "</formula>
    </cfRule>
  </conditionalFormatting>
  <conditionalFormatting sqref="O120:O127">
    <cfRule type="cellIs" dxfId="481" priority="437" operator="lessThan">
      <formula>0</formula>
    </cfRule>
    <cfRule type="cellIs" dxfId="480" priority="438" operator="greaterThan">
      <formula>" -   "</formula>
    </cfRule>
  </conditionalFormatting>
  <conditionalFormatting sqref="O120:O127">
    <cfRule type="cellIs" dxfId="479" priority="436" operator="greaterThan">
      <formula>0</formula>
    </cfRule>
  </conditionalFormatting>
  <conditionalFormatting sqref="O129:O131">
    <cfRule type="cellIs" dxfId="478" priority="434" operator="lessThan">
      <formula>0</formula>
    </cfRule>
    <cfRule type="cellIs" dxfId="477" priority="435" operator="greaterThan">
      <formula>" -   "</formula>
    </cfRule>
  </conditionalFormatting>
  <conditionalFormatting sqref="O129:O131">
    <cfRule type="cellIs" dxfId="476" priority="432" operator="lessThan">
      <formula>0</formula>
    </cfRule>
    <cfRule type="cellIs" dxfId="475" priority="433" operator="greaterThan">
      <formula>" -   "</formula>
    </cfRule>
  </conditionalFormatting>
  <conditionalFormatting sqref="O129:O131">
    <cfRule type="cellIs" dxfId="474" priority="431" operator="greaterThan">
      <formula>0</formula>
    </cfRule>
  </conditionalFormatting>
  <conditionalFormatting sqref="O133:O139">
    <cfRule type="cellIs" dxfId="473" priority="429" operator="lessThan">
      <formula>0</formula>
    </cfRule>
    <cfRule type="cellIs" dxfId="472" priority="430" operator="greaterThan">
      <formula>" -   "</formula>
    </cfRule>
  </conditionalFormatting>
  <conditionalFormatting sqref="O133:O139">
    <cfRule type="cellIs" dxfId="471" priority="427" operator="lessThan">
      <formula>0</formula>
    </cfRule>
    <cfRule type="cellIs" dxfId="470" priority="428" operator="greaterThan">
      <formula>" -   "</formula>
    </cfRule>
  </conditionalFormatting>
  <conditionalFormatting sqref="O133:O139">
    <cfRule type="cellIs" dxfId="469" priority="426" operator="greaterThan">
      <formula>0</formula>
    </cfRule>
  </conditionalFormatting>
  <conditionalFormatting sqref="O142:O143">
    <cfRule type="cellIs" dxfId="468" priority="424" operator="lessThan">
      <formula>0</formula>
    </cfRule>
    <cfRule type="cellIs" dxfId="467" priority="425" operator="greaterThan">
      <formula>" -   "</formula>
    </cfRule>
  </conditionalFormatting>
  <conditionalFormatting sqref="O142:O143">
    <cfRule type="cellIs" dxfId="466" priority="422" operator="lessThan">
      <formula>0</formula>
    </cfRule>
    <cfRule type="cellIs" dxfId="465" priority="423" operator="greaterThan">
      <formula>" -   "</formula>
    </cfRule>
  </conditionalFormatting>
  <conditionalFormatting sqref="O142:O143">
    <cfRule type="cellIs" dxfId="464" priority="421" operator="greaterThan">
      <formula>0</formula>
    </cfRule>
  </conditionalFormatting>
  <conditionalFormatting sqref="O145:O148">
    <cfRule type="cellIs" dxfId="463" priority="419" operator="lessThan">
      <formula>0</formula>
    </cfRule>
    <cfRule type="cellIs" dxfId="462" priority="420" operator="greaterThan">
      <formula>" -   "</formula>
    </cfRule>
  </conditionalFormatting>
  <conditionalFormatting sqref="O145:O148">
    <cfRule type="cellIs" dxfId="461" priority="417" operator="lessThan">
      <formula>0</formula>
    </cfRule>
    <cfRule type="cellIs" dxfId="460" priority="418" operator="greaterThan">
      <formula>" -   "</formula>
    </cfRule>
  </conditionalFormatting>
  <conditionalFormatting sqref="O145:O148">
    <cfRule type="cellIs" dxfId="459" priority="416" operator="greaterThan">
      <formula>0</formula>
    </cfRule>
  </conditionalFormatting>
  <conditionalFormatting sqref="O151:O154">
    <cfRule type="cellIs" dxfId="458" priority="414" operator="lessThan">
      <formula>0</formula>
    </cfRule>
    <cfRule type="cellIs" dxfId="457" priority="415" operator="greaterThan">
      <formula>" -   "</formula>
    </cfRule>
  </conditionalFormatting>
  <conditionalFormatting sqref="O151:O154">
    <cfRule type="cellIs" dxfId="456" priority="412" operator="lessThan">
      <formula>0</formula>
    </cfRule>
    <cfRule type="cellIs" dxfId="455" priority="413" operator="greaterThan">
      <formula>" -   "</formula>
    </cfRule>
  </conditionalFormatting>
  <conditionalFormatting sqref="O151:O154">
    <cfRule type="cellIs" dxfId="454" priority="411" operator="greaterThan">
      <formula>0</formula>
    </cfRule>
  </conditionalFormatting>
  <conditionalFormatting sqref="O156:O159">
    <cfRule type="cellIs" dxfId="453" priority="409" operator="lessThan">
      <formula>0</formula>
    </cfRule>
    <cfRule type="cellIs" dxfId="452" priority="410" operator="greaterThan">
      <formula>" -   "</formula>
    </cfRule>
  </conditionalFormatting>
  <conditionalFormatting sqref="O156:O159">
    <cfRule type="cellIs" dxfId="451" priority="407" operator="lessThan">
      <formula>0</formula>
    </cfRule>
    <cfRule type="cellIs" dxfId="450" priority="408" operator="greaterThan">
      <formula>" -   "</formula>
    </cfRule>
  </conditionalFormatting>
  <conditionalFormatting sqref="O156:O159">
    <cfRule type="cellIs" dxfId="449" priority="406" operator="greaterThan">
      <formula>0</formula>
    </cfRule>
  </conditionalFormatting>
  <conditionalFormatting sqref="O161:O164">
    <cfRule type="cellIs" dxfId="448" priority="404" operator="lessThan">
      <formula>0</formula>
    </cfRule>
    <cfRule type="cellIs" dxfId="447" priority="405" operator="greaterThan">
      <formula>" -   "</formula>
    </cfRule>
  </conditionalFormatting>
  <conditionalFormatting sqref="O161:O164">
    <cfRule type="cellIs" dxfId="446" priority="402" operator="lessThan">
      <formula>0</formula>
    </cfRule>
    <cfRule type="cellIs" dxfId="445" priority="403" operator="greaterThan">
      <formula>" -   "</formula>
    </cfRule>
  </conditionalFormatting>
  <conditionalFormatting sqref="O161:O164">
    <cfRule type="cellIs" dxfId="444" priority="401" operator="greaterThan">
      <formula>0</formula>
    </cfRule>
  </conditionalFormatting>
  <conditionalFormatting sqref="O167:O168">
    <cfRule type="cellIs" dxfId="443" priority="399" operator="lessThan">
      <formula>0</formula>
    </cfRule>
    <cfRule type="cellIs" dxfId="442" priority="400" operator="greaterThan">
      <formula>" -   "</formula>
    </cfRule>
  </conditionalFormatting>
  <conditionalFormatting sqref="O167:O168">
    <cfRule type="cellIs" dxfId="441" priority="397" operator="lessThan">
      <formula>0</formula>
    </cfRule>
    <cfRule type="cellIs" dxfId="440" priority="398" operator="greaterThan">
      <formula>" -   "</formula>
    </cfRule>
  </conditionalFormatting>
  <conditionalFormatting sqref="O167:O168">
    <cfRule type="cellIs" dxfId="439" priority="396" operator="greaterThan">
      <formula>0</formula>
    </cfRule>
  </conditionalFormatting>
  <conditionalFormatting sqref="O170:O171">
    <cfRule type="cellIs" dxfId="438" priority="394" operator="lessThan">
      <formula>0</formula>
    </cfRule>
    <cfRule type="cellIs" dxfId="437" priority="395" operator="greaterThan">
      <formula>" -   "</formula>
    </cfRule>
  </conditionalFormatting>
  <conditionalFormatting sqref="O170:O171">
    <cfRule type="cellIs" dxfId="436" priority="392" operator="lessThan">
      <formula>0</formula>
    </cfRule>
    <cfRule type="cellIs" dxfId="435" priority="393" operator="greaterThan">
      <formula>" -   "</formula>
    </cfRule>
  </conditionalFormatting>
  <conditionalFormatting sqref="O170:O171">
    <cfRule type="cellIs" dxfId="434" priority="391" operator="greaterThan">
      <formula>0</formula>
    </cfRule>
  </conditionalFormatting>
  <conditionalFormatting sqref="O173:O176">
    <cfRule type="cellIs" dxfId="433" priority="389" operator="lessThan">
      <formula>0</formula>
    </cfRule>
    <cfRule type="cellIs" dxfId="432" priority="390" operator="greaterThan">
      <formula>" -   "</formula>
    </cfRule>
  </conditionalFormatting>
  <conditionalFormatting sqref="O173:O176">
    <cfRule type="cellIs" dxfId="431" priority="387" operator="lessThan">
      <formula>0</formula>
    </cfRule>
    <cfRule type="cellIs" dxfId="430" priority="388" operator="greaterThan">
      <formula>" -   "</formula>
    </cfRule>
  </conditionalFormatting>
  <conditionalFormatting sqref="O173:O176">
    <cfRule type="cellIs" dxfId="429" priority="386" operator="greaterThan">
      <formula>0</formula>
    </cfRule>
  </conditionalFormatting>
  <conditionalFormatting sqref="O180:O182">
    <cfRule type="cellIs" dxfId="428" priority="384" operator="lessThan">
      <formula>0</formula>
    </cfRule>
    <cfRule type="cellIs" dxfId="427" priority="385" operator="greaterThan">
      <formula>" -   "</formula>
    </cfRule>
  </conditionalFormatting>
  <conditionalFormatting sqref="O180:O182">
    <cfRule type="cellIs" dxfId="426" priority="382" operator="lessThan">
      <formula>0</formula>
    </cfRule>
    <cfRule type="cellIs" dxfId="425" priority="383" operator="greaterThan">
      <formula>" -   "</formula>
    </cfRule>
  </conditionalFormatting>
  <conditionalFormatting sqref="O180:O182">
    <cfRule type="cellIs" dxfId="424" priority="381" operator="greaterThan">
      <formula>0</formula>
    </cfRule>
  </conditionalFormatting>
  <conditionalFormatting sqref="O184:O186">
    <cfRule type="cellIs" dxfId="423" priority="379" operator="lessThan">
      <formula>0</formula>
    </cfRule>
    <cfRule type="cellIs" dxfId="422" priority="380" operator="greaterThan">
      <formula>" -   "</formula>
    </cfRule>
  </conditionalFormatting>
  <conditionalFormatting sqref="O184:O186">
    <cfRule type="cellIs" dxfId="421" priority="377" operator="lessThan">
      <formula>0</formula>
    </cfRule>
    <cfRule type="cellIs" dxfId="420" priority="378" operator="greaterThan">
      <formula>" -   "</formula>
    </cfRule>
  </conditionalFormatting>
  <conditionalFormatting sqref="O184:O186">
    <cfRule type="cellIs" dxfId="419" priority="376" operator="greaterThan">
      <formula>0</formula>
    </cfRule>
  </conditionalFormatting>
  <conditionalFormatting sqref="O189:O191">
    <cfRule type="cellIs" dxfId="418" priority="374" operator="lessThan">
      <formula>0</formula>
    </cfRule>
    <cfRule type="cellIs" dxfId="417" priority="375" operator="greaterThan">
      <formula>" -   "</formula>
    </cfRule>
  </conditionalFormatting>
  <conditionalFormatting sqref="O189:O191">
    <cfRule type="cellIs" dxfId="416" priority="372" operator="lessThan">
      <formula>0</formula>
    </cfRule>
    <cfRule type="cellIs" dxfId="415" priority="373" operator="greaterThan">
      <formula>" -   "</formula>
    </cfRule>
  </conditionalFormatting>
  <conditionalFormatting sqref="O189:O191">
    <cfRule type="cellIs" dxfId="414" priority="371" operator="greaterThan">
      <formula>0</formula>
    </cfRule>
  </conditionalFormatting>
  <conditionalFormatting sqref="O193:O195">
    <cfRule type="cellIs" dxfId="413" priority="369" operator="lessThan">
      <formula>0</formula>
    </cfRule>
    <cfRule type="cellIs" dxfId="412" priority="370" operator="greaterThan">
      <formula>" -   "</formula>
    </cfRule>
  </conditionalFormatting>
  <conditionalFormatting sqref="O193:O195">
    <cfRule type="cellIs" dxfId="411" priority="367" operator="lessThan">
      <formula>0</formula>
    </cfRule>
    <cfRule type="cellIs" dxfId="410" priority="368" operator="greaterThan">
      <formula>" -   "</formula>
    </cfRule>
  </conditionalFormatting>
  <conditionalFormatting sqref="O193:O195">
    <cfRule type="cellIs" dxfId="409" priority="366" operator="greaterThan">
      <formula>0</formula>
    </cfRule>
  </conditionalFormatting>
  <conditionalFormatting sqref="O197:O199">
    <cfRule type="cellIs" dxfId="408" priority="364" operator="lessThan">
      <formula>0</formula>
    </cfRule>
    <cfRule type="cellIs" dxfId="407" priority="365" operator="greaterThan">
      <formula>" -   "</formula>
    </cfRule>
  </conditionalFormatting>
  <conditionalFormatting sqref="O197:O199">
    <cfRule type="cellIs" dxfId="406" priority="362" operator="lessThan">
      <formula>0</formula>
    </cfRule>
    <cfRule type="cellIs" dxfId="405" priority="363" operator="greaterThan">
      <formula>" -   "</formula>
    </cfRule>
  </conditionalFormatting>
  <conditionalFormatting sqref="O197:O199">
    <cfRule type="cellIs" dxfId="404" priority="361" operator="greaterThan">
      <formula>0</formula>
    </cfRule>
  </conditionalFormatting>
  <conditionalFormatting sqref="O201:O203">
    <cfRule type="cellIs" dxfId="403" priority="359" operator="lessThan">
      <formula>0</formula>
    </cfRule>
    <cfRule type="cellIs" dxfId="402" priority="360" operator="greaterThan">
      <formula>" -   "</formula>
    </cfRule>
  </conditionalFormatting>
  <conditionalFormatting sqref="O201:O203">
    <cfRule type="cellIs" dxfId="401" priority="357" operator="lessThan">
      <formula>0</formula>
    </cfRule>
    <cfRule type="cellIs" dxfId="400" priority="358" operator="greaterThan">
      <formula>" -   "</formula>
    </cfRule>
  </conditionalFormatting>
  <conditionalFormatting sqref="O201:O203">
    <cfRule type="cellIs" dxfId="399" priority="356" operator="greaterThan">
      <formula>0</formula>
    </cfRule>
  </conditionalFormatting>
  <conditionalFormatting sqref="O205:O206">
    <cfRule type="cellIs" dxfId="398" priority="354" operator="lessThan">
      <formula>0</formula>
    </cfRule>
    <cfRule type="cellIs" dxfId="397" priority="355" operator="greaterThan">
      <formula>" -   "</formula>
    </cfRule>
  </conditionalFormatting>
  <conditionalFormatting sqref="O205:O206">
    <cfRule type="cellIs" dxfId="396" priority="352" operator="lessThan">
      <formula>0</formula>
    </cfRule>
    <cfRule type="cellIs" dxfId="395" priority="353" operator="greaterThan">
      <formula>" -   "</formula>
    </cfRule>
  </conditionalFormatting>
  <conditionalFormatting sqref="O205:O206">
    <cfRule type="cellIs" dxfId="394" priority="351" operator="greaterThan">
      <formula>0</formula>
    </cfRule>
  </conditionalFormatting>
  <conditionalFormatting sqref="O208:O209">
    <cfRule type="cellIs" dxfId="393" priority="349" operator="lessThan">
      <formula>0</formula>
    </cfRule>
    <cfRule type="cellIs" dxfId="392" priority="350" operator="greaterThan">
      <formula>" -   "</formula>
    </cfRule>
  </conditionalFormatting>
  <conditionalFormatting sqref="O208:O209">
    <cfRule type="cellIs" dxfId="391" priority="347" operator="lessThan">
      <formula>0</formula>
    </cfRule>
    <cfRule type="cellIs" dxfId="390" priority="348" operator="greaterThan">
      <formula>" -   "</formula>
    </cfRule>
  </conditionalFormatting>
  <conditionalFormatting sqref="O208:O209">
    <cfRule type="cellIs" dxfId="389" priority="346" operator="greaterThan">
      <formula>0</formula>
    </cfRule>
  </conditionalFormatting>
  <conditionalFormatting sqref="O211:O214">
    <cfRule type="cellIs" dxfId="388" priority="344" operator="lessThan">
      <formula>0</formula>
    </cfRule>
    <cfRule type="cellIs" dxfId="387" priority="345" operator="greaterThan">
      <formula>" -   "</formula>
    </cfRule>
  </conditionalFormatting>
  <conditionalFormatting sqref="O211:O214">
    <cfRule type="cellIs" dxfId="386" priority="342" operator="lessThan">
      <formula>0</formula>
    </cfRule>
    <cfRule type="cellIs" dxfId="385" priority="343" operator="greaterThan">
      <formula>" -   "</formula>
    </cfRule>
  </conditionalFormatting>
  <conditionalFormatting sqref="O211:O214">
    <cfRule type="cellIs" dxfId="384" priority="341" operator="greaterThan">
      <formula>0</formula>
    </cfRule>
  </conditionalFormatting>
  <conditionalFormatting sqref="O241:O242">
    <cfRule type="cellIs" dxfId="383" priority="339" operator="lessThan">
      <formula>0</formula>
    </cfRule>
    <cfRule type="cellIs" dxfId="382" priority="340" operator="greaterThan">
      <formula>" -   "</formula>
    </cfRule>
  </conditionalFormatting>
  <conditionalFormatting sqref="O241:O242">
    <cfRule type="cellIs" dxfId="381" priority="337" operator="lessThan">
      <formula>0</formula>
    </cfRule>
    <cfRule type="cellIs" dxfId="380" priority="338" operator="greaterThan">
      <formula>" -   "</formula>
    </cfRule>
  </conditionalFormatting>
  <conditionalFormatting sqref="O241:O242">
    <cfRule type="cellIs" dxfId="379" priority="336" operator="greaterThan">
      <formula>0</formula>
    </cfRule>
  </conditionalFormatting>
  <conditionalFormatting sqref="O244:O245">
    <cfRule type="cellIs" dxfId="378" priority="334" operator="lessThan">
      <formula>0</formula>
    </cfRule>
    <cfRule type="cellIs" dxfId="377" priority="335" operator="greaterThan">
      <formula>" -   "</formula>
    </cfRule>
  </conditionalFormatting>
  <conditionalFormatting sqref="O244:O245">
    <cfRule type="cellIs" dxfId="376" priority="332" operator="lessThan">
      <formula>0</formula>
    </cfRule>
    <cfRule type="cellIs" dxfId="375" priority="333" operator="greaterThan">
      <formula>" -   "</formula>
    </cfRule>
  </conditionalFormatting>
  <conditionalFormatting sqref="O244:O245">
    <cfRule type="cellIs" dxfId="374" priority="331" operator="greaterThan">
      <formula>0</formula>
    </cfRule>
  </conditionalFormatting>
  <conditionalFormatting sqref="O248:O249">
    <cfRule type="cellIs" dxfId="373" priority="329" operator="lessThan">
      <formula>0</formula>
    </cfRule>
    <cfRule type="cellIs" dxfId="372" priority="330" operator="greaterThan">
      <formula>" -   "</formula>
    </cfRule>
  </conditionalFormatting>
  <conditionalFormatting sqref="O248:O249">
    <cfRule type="cellIs" dxfId="371" priority="327" operator="lessThan">
      <formula>0</formula>
    </cfRule>
    <cfRule type="cellIs" dxfId="370" priority="328" operator="greaterThan">
      <formula>" -   "</formula>
    </cfRule>
  </conditionalFormatting>
  <conditionalFormatting sqref="O248:O249">
    <cfRule type="cellIs" dxfId="369" priority="326" operator="greaterThan">
      <formula>0</formula>
    </cfRule>
  </conditionalFormatting>
  <conditionalFormatting sqref="O251:O252">
    <cfRule type="cellIs" dxfId="368" priority="324" operator="lessThan">
      <formula>0</formula>
    </cfRule>
    <cfRule type="cellIs" dxfId="367" priority="325" operator="greaterThan">
      <formula>" -   "</formula>
    </cfRule>
  </conditionalFormatting>
  <conditionalFormatting sqref="O251:O252">
    <cfRule type="cellIs" dxfId="366" priority="322" operator="lessThan">
      <formula>0</formula>
    </cfRule>
    <cfRule type="cellIs" dxfId="365" priority="323" operator="greaterThan">
      <formula>" -   "</formula>
    </cfRule>
  </conditionalFormatting>
  <conditionalFormatting sqref="O251:O252">
    <cfRule type="cellIs" dxfId="364" priority="321" operator="greaterThan">
      <formula>0</formula>
    </cfRule>
  </conditionalFormatting>
  <conditionalFormatting sqref="O254:O255">
    <cfRule type="cellIs" dxfId="363" priority="319" operator="lessThan">
      <formula>0</formula>
    </cfRule>
    <cfRule type="cellIs" dxfId="362" priority="320" operator="greaterThan">
      <formula>" -   "</formula>
    </cfRule>
  </conditionalFormatting>
  <conditionalFormatting sqref="O254:O255">
    <cfRule type="cellIs" dxfId="361" priority="317" operator="lessThan">
      <formula>0</formula>
    </cfRule>
    <cfRule type="cellIs" dxfId="360" priority="318" operator="greaterThan">
      <formula>" -   "</formula>
    </cfRule>
  </conditionalFormatting>
  <conditionalFormatting sqref="O254:O255">
    <cfRule type="cellIs" dxfId="359" priority="316" operator="greaterThan">
      <formula>0</formula>
    </cfRule>
  </conditionalFormatting>
  <conditionalFormatting sqref="O257:O258">
    <cfRule type="cellIs" dxfId="358" priority="314" operator="lessThan">
      <formula>0</formula>
    </cfRule>
    <cfRule type="cellIs" dxfId="357" priority="315" operator="greaterThan">
      <formula>" -   "</formula>
    </cfRule>
  </conditionalFormatting>
  <conditionalFormatting sqref="O257:O258">
    <cfRule type="cellIs" dxfId="356" priority="312" operator="lessThan">
      <formula>0</formula>
    </cfRule>
    <cfRule type="cellIs" dxfId="355" priority="313" operator="greaterThan">
      <formula>" -   "</formula>
    </cfRule>
  </conditionalFormatting>
  <conditionalFormatting sqref="O257:O258">
    <cfRule type="cellIs" dxfId="354" priority="311" operator="greaterThan">
      <formula>0</formula>
    </cfRule>
  </conditionalFormatting>
  <conditionalFormatting sqref="O261:O262">
    <cfRule type="cellIs" dxfId="353" priority="309" operator="lessThan">
      <formula>0</formula>
    </cfRule>
    <cfRule type="cellIs" dxfId="352" priority="310" operator="greaterThan">
      <formula>" -   "</formula>
    </cfRule>
  </conditionalFormatting>
  <conditionalFormatting sqref="O261:O262">
    <cfRule type="cellIs" dxfId="351" priority="307" operator="lessThan">
      <formula>0</formula>
    </cfRule>
    <cfRule type="cellIs" dxfId="350" priority="308" operator="greaterThan">
      <formula>" -   "</formula>
    </cfRule>
  </conditionalFormatting>
  <conditionalFormatting sqref="O261:O262">
    <cfRule type="cellIs" dxfId="349" priority="306" operator="greaterThan">
      <formula>0</formula>
    </cfRule>
  </conditionalFormatting>
  <conditionalFormatting sqref="O264:O267">
    <cfRule type="cellIs" dxfId="348" priority="304" operator="lessThan">
      <formula>0</formula>
    </cfRule>
    <cfRule type="cellIs" dxfId="347" priority="305" operator="greaterThan">
      <formula>" -   "</formula>
    </cfRule>
  </conditionalFormatting>
  <conditionalFormatting sqref="O264:O267">
    <cfRule type="cellIs" dxfId="346" priority="302" operator="lessThan">
      <formula>0</formula>
    </cfRule>
    <cfRule type="cellIs" dxfId="345" priority="303" operator="greaterThan">
      <formula>" -   "</formula>
    </cfRule>
  </conditionalFormatting>
  <conditionalFormatting sqref="O264:O267">
    <cfRule type="cellIs" dxfId="344" priority="301" operator="greaterThan">
      <formula>0</formula>
    </cfRule>
  </conditionalFormatting>
  <conditionalFormatting sqref="O269:O272">
    <cfRule type="cellIs" dxfId="343" priority="299" operator="lessThan">
      <formula>0</formula>
    </cfRule>
    <cfRule type="cellIs" dxfId="342" priority="300" operator="greaterThan">
      <formula>" -   "</formula>
    </cfRule>
  </conditionalFormatting>
  <conditionalFormatting sqref="O269:O272">
    <cfRule type="cellIs" dxfId="341" priority="297" operator="lessThan">
      <formula>0</formula>
    </cfRule>
    <cfRule type="cellIs" dxfId="340" priority="298" operator="greaterThan">
      <formula>" -   "</formula>
    </cfRule>
  </conditionalFormatting>
  <conditionalFormatting sqref="O269:O272">
    <cfRule type="cellIs" dxfId="339" priority="296" operator="greaterThan">
      <formula>0</formula>
    </cfRule>
  </conditionalFormatting>
  <conditionalFormatting sqref="O274:O277">
    <cfRule type="cellIs" dxfId="338" priority="294" operator="lessThan">
      <formula>0</formula>
    </cfRule>
    <cfRule type="cellIs" dxfId="337" priority="295" operator="greaterThan">
      <formula>" -   "</formula>
    </cfRule>
  </conditionalFormatting>
  <conditionalFormatting sqref="O274:O277">
    <cfRule type="cellIs" dxfId="336" priority="292" operator="lessThan">
      <formula>0</formula>
    </cfRule>
    <cfRule type="cellIs" dxfId="335" priority="293" operator="greaterThan">
      <formula>" -   "</formula>
    </cfRule>
  </conditionalFormatting>
  <conditionalFormatting sqref="O274:O277">
    <cfRule type="cellIs" dxfId="334" priority="291" operator="greaterThan">
      <formula>0</formula>
    </cfRule>
  </conditionalFormatting>
  <conditionalFormatting sqref="O279:O286">
    <cfRule type="cellIs" dxfId="333" priority="289" operator="lessThan">
      <formula>0</formula>
    </cfRule>
    <cfRule type="cellIs" dxfId="332" priority="290" operator="greaterThan">
      <formula>" -   "</formula>
    </cfRule>
  </conditionalFormatting>
  <conditionalFormatting sqref="O279:O286">
    <cfRule type="cellIs" dxfId="331" priority="287" operator="lessThan">
      <formula>0</formula>
    </cfRule>
    <cfRule type="cellIs" dxfId="330" priority="288" operator="greaterThan">
      <formula>" -   "</formula>
    </cfRule>
  </conditionalFormatting>
  <conditionalFormatting sqref="O279:O286">
    <cfRule type="cellIs" dxfId="329" priority="286" operator="greaterThan">
      <formula>0</formula>
    </cfRule>
  </conditionalFormatting>
  <conditionalFormatting sqref="O288:O290">
    <cfRule type="cellIs" dxfId="328" priority="284" operator="lessThan">
      <formula>0</formula>
    </cfRule>
    <cfRule type="cellIs" dxfId="327" priority="285" operator="greaterThan">
      <formula>" -   "</formula>
    </cfRule>
  </conditionalFormatting>
  <conditionalFormatting sqref="O288:O290">
    <cfRule type="cellIs" dxfId="326" priority="282" operator="lessThan">
      <formula>0</formula>
    </cfRule>
    <cfRule type="cellIs" dxfId="325" priority="283" operator="greaterThan">
      <formula>" -   "</formula>
    </cfRule>
  </conditionalFormatting>
  <conditionalFormatting sqref="O288:O290">
    <cfRule type="cellIs" dxfId="324" priority="281" operator="greaterThan">
      <formula>0</formula>
    </cfRule>
  </conditionalFormatting>
  <conditionalFormatting sqref="O292:O293">
    <cfRule type="cellIs" dxfId="323" priority="279" operator="lessThan">
      <formula>0</formula>
    </cfRule>
    <cfRule type="cellIs" dxfId="322" priority="280" operator="greaterThan">
      <formula>" -   "</formula>
    </cfRule>
  </conditionalFormatting>
  <conditionalFormatting sqref="O292:O293">
    <cfRule type="cellIs" dxfId="321" priority="277" operator="lessThan">
      <formula>0</formula>
    </cfRule>
    <cfRule type="cellIs" dxfId="320" priority="278" operator="greaterThan">
      <formula>" -   "</formula>
    </cfRule>
  </conditionalFormatting>
  <conditionalFormatting sqref="O292:O293">
    <cfRule type="cellIs" dxfId="319" priority="276" operator="greaterThan">
      <formula>0</formula>
    </cfRule>
  </conditionalFormatting>
  <conditionalFormatting sqref="O299:O300">
    <cfRule type="cellIs" dxfId="318" priority="274" operator="lessThan">
      <formula>0</formula>
    </cfRule>
    <cfRule type="cellIs" dxfId="317" priority="275" operator="greaterThan">
      <formula>" -   "</formula>
    </cfRule>
  </conditionalFormatting>
  <conditionalFormatting sqref="O299:O300">
    <cfRule type="cellIs" dxfId="316" priority="272" operator="lessThan">
      <formula>0</formula>
    </cfRule>
    <cfRule type="cellIs" dxfId="315" priority="273" operator="greaterThan">
      <formula>" -   "</formula>
    </cfRule>
  </conditionalFormatting>
  <conditionalFormatting sqref="O299:O300">
    <cfRule type="cellIs" dxfId="314" priority="271" operator="greaterThan">
      <formula>0</formula>
    </cfRule>
  </conditionalFormatting>
  <conditionalFormatting sqref="O302:O303">
    <cfRule type="cellIs" dxfId="313" priority="269" operator="lessThan">
      <formula>0</formula>
    </cfRule>
    <cfRule type="cellIs" dxfId="312" priority="270" operator="greaterThan">
      <formula>" -   "</formula>
    </cfRule>
  </conditionalFormatting>
  <conditionalFormatting sqref="O302:O303">
    <cfRule type="cellIs" dxfId="311" priority="267" operator="lessThan">
      <formula>0</formula>
    </cfRule>
    <cfRule type="cellIs" dxfId="310" priority="268" operator="greaterThan">
      <formula>" -   "</formula>
    </cfRule>
  </conditionalFormatting>
  <conditionalFormatting sqref="O302:O303">
    <cfRule type="cellIs" dxfId="309" priority="266" operator="greaterThan">
      <formula>0</formula>
    </cfRule>
  </conditionalFormatting>
  <conditionalFormatting sqref="O306:O307">
    <cfRule type="cellIs" dxfId="308" priority="264" operator="lessThan">
      <formula>0</formula>
    </cfRule>
    <cfRule type="cellIs" dxfId="307" priority="265" operator="greaterThan">
      <formula>" -   "</formula>
    </cfRule>
  </conditionalFormatting>
  <conditionalFormatting sqref="O306:O307">
    <cfRule type="cellIs" dxfId="306" priority="262" operator="lessThan">
      <formula>0</formula>
    </cfRule>
    <cfRule type="cellIs" dxfId="305" priority="263" operator="greaterThan">
      <formula>" -   "</formula>
    </cfRule>
  </conditionalFormatting>
  <conditionalFormatting sqref="O306:O307">
    <cfRule type="cellIs" dxfId="304" priority="261" operator="greaterThan">
      <formula>0</formula>
    </cfRule>
  </conditionalFormatting>
  <conditionalFormatting sqref="O309:O310">
    <cfRule type="cellIs" dxfId="303" priority="259" operator="lessThan">
      <formula>0</formula>
    </cfRule>
    <cfRule type="cellIs" dxfId="302" priority="260" operator="greaterThan">
      <formula>" -   "</formula>
    </cfRule>
  </conditionalFormatting>
  <conditionalFormatting sqref="O309:O310">
    <cfRule type="cellIs" dxfId="301" priority="257" operator="lessThan">
      <formula>0</formula>
    </cfRule>
    <cfRule type="cellIs" dxfId="300" priority="258" operator="greaterThan">
      <formula>" -   "</formula>
    </cfRule>
  </conditionalFormatting>
  <conditionalFormatting sqref="O309:O310">
    <cfRule type="cellIs" dxfId="299" priority="256" operator="greaterThan">
      <formula>0</formula>
    </cfRule>
  </conditionalFormatting>
  <conditionalFormatting sqref="O312:O313">
    <cfRule type="cellIs" dxfId="298" priority="254" operator="lessThan">
      <formula>0</formula>
    </cfRule>
    <cfRule type="cellIs" dxfId="297" priority="255" operator="greaterThan">
      <formula>" -   "</formula>
    </cfRule>
  </conditionalFormatting>
  <conditionalFormatting sqref="O312:O313">
    <cfRule type="cellIs" dxfId="296" priority="252" operator="lessThan">
      <formula>0</formula>
    </cfRule>
    <cfRule type="cellIs" dxfId="295" priority="253" operator="greaterThan">
      <formula>" -   "</formula>
    </cfRule>
  </conditionalFormatting>
  <conditionalFormatting sqref="O312:O313">
    <cfRule type="cellIs" dxfId="294" priority="251" operator="greaterThan">
      <formula>0</formula>
    </cfRule>
  </conditionalFormatting>
  <conditionalFormatting sqref="O316:O317">
    <cfRule type="cellIs" dxfId="293" priority="249" operator="lessThan">
      <formula>0</formula>
    </cfRule>
    <cfRule type="cellIs" dxfId="292" priority="250" operator="greaterThan">
      <formula>" -   "</formula>
    </cfRule>
  </conditionalFormatting>
  <conditionalFormatting sqref="O316:O317">
    <cfRule type="cellIs" dxfId="291" priority="247" operator="lessThan">
      <formula>0</formula>
    </cfRule>
    <cfRule type="cellIs" dxfId="290" priority="248" operator="greaterThan">
      <formula>" -   "</formula>
    </cfRule>
  </conditionalFormatting>
  <conditionalFormatting sqref="O316:O317">
    <cfRule type="cellIs" dxfId="289" priority="246" operator="greaterThan">
      <formula>0</formula>
    </cfRule>
  </conditionalFormatting>
  <conditionalFormatting sqref="O319:O322">
    <cfRule type="cellIs" dxfId="288" priority="244" operator="lessThan">
      <formula>0</formula>
    </cfRule>
    <cfRule type="cellIs" dxfId="287" priority="245" operator="greaterThan">
      <formula>" -   "</formula>
    </cfRule>
  </conditionalFormatting>
  <conditionalFormatting sqref="O319:O322">
    <cfRule type="cellIs" dxfId="286" priority="242" operator="lessThan">
      <formula>0</formula>
    </cfRule>
    <cfRule type="cellIs" dxfId="285" priority="243" operator="greaterThan">
      <formula>" -   "</formula>
    </cfRule>
  </conditionalFormatting>
  <conditionalFormatting sqref="O319:O322">
    <cfRule type="cellIs" dxfId="284" priority="241" operator="greaterThan">
      <formula>0</formula>
    </cfRule>
  </conditionalFormatting>
  <conditionalFormatting sqref="O324:O327">
    <cfRule type="cellIs" dxfId="283" priority="239" operator="lessThan">
      <formula>0</formula>
    </cfRule>
    <cfRule type="cellIs" dxfId="282" priority="240" operator="greaterThan">
      <formula>" -   "</formula>
    </cfRule>
  </conditionalFormatting>
  <conditionalFormatting sqref="O324:O327">
    <cfRule type="cellIs" dxfId="281" priority="237" operator="lessThan">
      <formula>0</formula>
    </cfRule>
    <cfRule type="cellIs" dxfId="280" priority="238" operator="greaterThan">
      <formula>" -   "</formula>
    </cfRule>
  </conditionalFormatting>
  <conditionalFormatting sqref="O324:O327">
    <cfRule type="cellIs" dxfId="279" priority="236" operator="greaterThan">
      <formula>0</formula>
    </cfRule>
  </conditionalFormatting>
  <conditionalFormatting sqref="O329:O331">
    <cfRule type="cellIs" dxfId="278" priority="234" operator="lessThan">
      <formula>0</formula>
    </cfRule>
    <cfRule type="cellIs" dxfId="277" priority="235" operator="greaterThan">
      <formula>" -   "</formula>
    </cfRule>
  </conditionalFormatting>
  <conditionalFormatting sqref="O329:O331">
    <cfRule type="cellIs" dxfId="276" priority="232" operator="lessThan">
      <formula>0</formula>
    </cfRule>
    <cfRule type="cellIs" dxfId="275" priority="233" operator="greaterThan">
      <formula>" -   "</formula>
    </cfRule>
  </conditionalFormatting>
  <conditionalFormatting sqref="O329:O331">
    <cfRule type="cellIs" dxfId="274" priority="231" operator="greaterThan">
      <formula>0</formula>
    </cfRule>
  </conditionalFormatting>
  <conditionalFormatting sqref="O333:O340">
    <cfRule type="cellIs" dxfId="273" priority="229" operator="lessThan">
      <formula>0</formula>
    </cfRule>
    <cfRule type="cellIs" dxfId="272" priority="230" operator="greaterThan">
      <formula>" -   "</formula>
    </cfRule>
  </conditionalFormatting>
  <conditionalFormatting sqref="O333:O340">
    <cfRule type="cellIs" dxfId="271" priority="227" operator="lessThan">
      <formula>0</formula>
    </cfRule>
    <cfRule type="cellIs" dxfId="270" priority="228" operator="greaterThan">
      <formula>" -   "</formula>
    </cfRule>
  </conditionalFormatting>
  <conditionalFormatting sqref="O333:O340">
    <cfRule type="cellIs" dxfId="269" priority="226" operator="greaterThan">
      <formula>0</formula>
    </cfRule>
  </conditionalFormatting>
  <conditionalFormatting sqref="O342:O344">
    <cfRule type="cellIs" dxfId="268" priority="224" operator="lessThan">
      <formula>0</formula>
    </cfRule>
    <cfRule type="cellIs" dxfId="267" priority="225" operator="greaterThan">
      <formula>" -   "</formula>
    </cfRule>
  </conditionalFormatting>
  <conditionalFormatting sqref="O342:O344">
    <cfRule type="cellIs" dxfId="266" priority="222" operator="lessThan">
      <formula>0</formula>
    </cfRule>
    <cfRule type="cellIs" dxfId="265" priority="223" operator="greaterThan">
      <formula>" -   "</formula>
    </cfRule>
  </conditionalFormatting>
  <conditionalFormatting sqref="O342:O344">
    <cfRule type="cellIs" dxfId="264" priority="221" operator="greaterThan">
      <formula>0</formula>
    </cfRule>
  </conditionalFormatting>
  <conditionalFormatting sqref="O346:O347">
    <cfRule type="cellIs" dxfId="263" priority="219" operator="lessThan">
      <formula>0</formula>
    </cfRule>
    <cfRule type="cellIs" dxfId="262" priority="220" operator="greaterThan">
      <formula>" -   "</formula>
    </cfRule>
  </conditionalFormatting>
  <conditionalFormatting sqref="O346:O347">
    <cfRule type="cellIs" dxfId="261" priority="217" operator="lessThan">
      <formula>0</formula>
    </cfRule>
    <cfRule type="cellIs" dxfId="260" priority="218" operator="greaterThan">
      <formula>" -   "</formula>
    </cfRule>
  </conditionalFormatting>
  <conditionalFormatting sqref="O346:O347">
    <cfRule type="cellIs" dxfId="259" priority="216" operator="greaterThan">
      <formula>0</formula>
    </cfRule>
  </conditionalFormatting>
  <conditionalFormatting sqref="O353:O355">
    <cfRule type="cellIs" dxfId="258" priority="214" operator="lessThan">
      <formula>0</formula>
    </cfRule>
    <cfRule type="cellIs" dxfId="257" priority="215" operator="greaterThan">
      <formula>" -   "</formula>
    </cfRule>
  </conditionalFormatting>
  <conditionalFormatting sqref="O353:O355">
    <cfRule type="cellIs" dxfId="256" priority="212" operator="lessThan">
      <formula>0</formula>
    </cfRule>
    <cfRule type="cellIs" dxfId="255" priority="213" operator="greaterThan">
      <formula>" -   "</formula>
    </cfRule>
  </conditionalFormatting>
  <conditionalFormatting sqref="O353:O355">
    <cfRule type="cellIs" dxfId="254" priority="211" operator="greaterThan">
      <formula>0</formula>
    </cfRule>
  </conditionalFormatting>
  <conditionalFormatting sqref="O357:O359">
    <cfRule type="cellIs" dxfId="253" priority="209" operator="lessThan">
      <formula>0</formula>
    </cfRule>
    <cfRule type="cellIs" dxfId="252" priority="210" operator="greaterThan">
      <formula>" -   "</formula>
    </cfRule>
  </conditionalFormatting>
  <conditionalFormatting sqref="O357:O359">
    <cfRule type="cellIs" dxfId="251" priority="207" operator="lessThan">
      <formula>0</formula>
    </cfRule>
    <cfRule type="cellIs" dxfId="250" priority="208" operator="greaterThan">
      <formula>" -   "</formula>
    </cfRule>
  </conditionalFormatting>
  <conditionalFormatting sqref="O357:O359">
    <cfRule type="cellIs" dxfId="249" priority="206" operator="greaterThan">
      <formula>0</formula>
    </cfRule>
  </conditionalFormatting>
  <conditionalFormatting sqref="O361:O371">
    <cfRule type="cellIs" dxfId="248" priority="204" operator="lessThan">
      <formula>0</formula>
    </cfRule>
    <cfRule type="cellIs" dxfId="247" priority="205" operator="greaterThan">
      <formula>" -   "</formula>
    </cfRule>
  </conditionalFormatting>
  <conditionalFormatting sqref="O361:O371">
    <cfRule type="cellIs" dxfId="246" priority="202" operator="lessThan">
      <formula>0</formula>
    </cfRule>
    <cfRule type="cellIs" dxfId="245" priority="203" operator="greaterThan">
      <formula>" -   "</formula>
    </cfRule>
  </conditionalFormatting>
  <conditionalFormatting sqref="O361:O371">
    <cfRule type="cellIs" dxfId="244" priority="201" operator="greaterThan">
      <formula>0</formula>
    </cfRule>
  </conditionalFormatting>
  <conditionalFormatting sqref="O374:O381">
    <cfRule type="cellIs" dxfId="243" priority="199" operator="lessThan">
      <formula>0</formula>
    </cfRule>
    <cfRule type="cellIs" dxfId="242" priority="200" operator="greaterThan">
      <formula>" -   "</formula>
    </cfRule>
  </conditionalFormatting>
  <conditionalFormatting sqref="O374:O381">
    <cfRule type="cellIs" dxfId="241" priority="197" operator="lessThan">
      <formula>0</formula>
    </cfRule>
    <cfRule type="cellIs" dxfId="240" priority="198" operator="greaterThan">
      <formula>" -   "</formula>
    </cfRule>
  </conditionalFormatting>
  <conditionalFormatting sqref="O374:O381">
    <cfRule type="cellIs" dxfId="239" priority="196" operator="greaterThan">
      <formula>0</formula>
    </cfRule>
  </conditionalFormatting>
  <conditionalFormatting sqref="M390:M391">
    <cfRule type="cellIs" dxfId="238" priority="194" operator="lessThan">
      <formula>0</formula>
    </cfRule>
    <cfRule type="cellIs" dxfId="237" priority="195" operator="greaterThan">
      <formula>" -   "</formula>
    </cfRule>
  </conditionalFormatting>
  <conditionalFormatting sqref="M390:M391">
    <cfRule type="cellIs" dxfId="236" priority="192" operator="lessThan">
      <formula>0</formula>
    </cfRule>
    <cfRule type="cellIs" dxfId="235" priority="193" operator="greaterThan">
      <formula>" -   "</formula>
    </cfRule>
  </conditionalFormatting>
  <conditionalFormatting sqref="M390:M391">
    <cfRule type="cellIs" dxfId="234" priority="191" operator="greaterThan">
      <formula>0</formula>
    </cfRule>
  </conditionalFormatting>
  <conditionalFormatting sqref="M393:M394">
    <cfRule type="cellIs" dxfId="233" priority="189" operator="lessThan">
      <formula>0</formula>
    </cfRule>
    <cfRule type="cellIs" dxfId="232" priority="190" operator="greaterThan">
      <formula>" -   "</formula>
    </cfRule>
  </conditionalFormatting>
  <conditionalFormatting sqref="M393:M394">
    <cfRule type="cellIs" dxfId="231" priority="187" operator="lessThan">
      <formula>0</formula>
    </cfRule>
    <cfRule type="cellIs" dxfId="230" priority="188" operator="greaterThan">
      <formula>" -   "</formula>
    </cfRule>
  </conditionalFormatting>
  <conditionalFormatting sqref="M393:M394">
    <cfRule type="cellIs" dxfId="229" priority="186" operator="greaterThan">
      <formula>0</formula>
    </cfRule>
  </conditionalFormatting>
  <conditionalFormatting sqref="M396:M400">
    <cfRule type="cellIs" dxfId="228" priority="184" operator="lessThan">
      <formula>0</formula>
    </cfRule>
    <cfRule type="cellIs" dxfId="227" priority="185" operator="greaterThan">
      <formula>" -   "</formula>
    </cfRule>
  </conditionalFormatting>
  <conditionalFormatting sqref="M396:M400">
    <cfRule type="cellIs" dxfId="226" priority="182" operator="lessThan">
      <formula>0</formula>
    </cfRule>
    <cfRule type="cellIs" dxfId="225" priority="183" operator="greaterThan">
      <formula>" -   "</formula>
    </cfRule>
  </conditionalFormatting>
  <conditionalFormatting sqref="M396:M400">
    <cfRule type="cellIs" dxfId="224" priority="181" operator="greaterThan">
      <formula>0</formula>
    </cfRule>
  </conditionalFormatting>
  <conditionalFormatting sqref="M403:M404">
    <cfRule type="cellIs" dxfId="223" priority="179" operator="lessThan">
      <formula>0</formula>
    </cfRule>
    <cfRule type="cellIs" dxfId="222" priority="180" operator="greaterThan">
      <formula>" -   "</formula>
    </cfRule>
  </conditionalFormatting>
  <conditionalFormatting sqref="M403:M404">
    <cfRule type="cellIs" dxfId="221" priority="177" operator="lessThan">
      <formula>0</formula>
    </cfRule>
    <cfRule type="cellIs" dxfId="220" priority="178" operator="greaterThan">
      <formula>" -   "</formula>
    </cfRule>
  </conditionalFormatting>
  <conditionalFormatting sqref="M403:M404">
    <cfRule type="cellIs" dxfId="219" priority="176" operator="greaterThan">
      <formula>0</formula>
    </cfRule>
  </conditionalFormatting>
  <conditionalFormatting sqref="M406:M414">
    <cfRule type="cellIs" dxfId="218" priority="174" operator="lessThan">
      <formula>0</formula>
    </cfRule>
    <cfRule type="cellIs" dxfId="217" priority="175" operator="greaterThan">
      <formula>" -   "</formula>
    </cfRule>
  </conditionalFormatting>
  <conditionalFormatting sqref="M406:M414">
    <cfRule type="cellIs" dxfId="216" priority="172" operator="lessThan">
      <formula>0</formula>
    </cfRule>
    <cfRule type="cellIs" dxfId="215" priority="173" operator="greaterThan">
      <formula>" -   "</formula>
    </cfRule>
  </conditionalFormatting>
  <conditionalFormatting sqref="M406:M414">
    <cfRule type="cellIs" dxfId="214" priority="171" operator="greaterThan">
      <formula>0</formula>
    </cfRule>
  </conditionalFormatting>
  <conditionalFormatting sqref="M416:M425">
    <cfRule type="cellIs" dxfId="213" priority="169" operator="lessThan">
      <formula>0</formula>
    </cfRule>
    <cfRule type="cellIs" dxfId="212" priority="170" operator="greaterThan">
      <formula>" -   "</formula>
    </cfRule>
  </conditionalFormatting>
  <conditionalFormatting sqref="M416:M425">
    <cfRule type="cellIs" dxfId="211" priority="167" operator="lessThan">
      <formula>0</formula>
    </cfRule>
    <cfRule type="cellIs" dxfId="210" priority="168" operator="greaterThan">
      <formula>" -   "</formula>
    </cfRule>
  </conditionalFormatting>
  <conditionalFormatting sqref="M416:M425">
    <cfRule type="cellIs" dxfId="209" priority="166" operator="greaterThan">
      <formula>0</formula>
    </cfRule>
  </conditionalFormatting>
  <conditionalFormatting sqref="M483">
    <cfRule type="cellIs" dxfId="208" priority="164" operator="lessThan">
      <formula>0</formula>
    </cfRule>
    <cfRule type="cellIs" dxfId="207" priority="165" operator="greaterThan">
      <formula>" -   "</formula>
    </cfRule>
  </conditionalFormatting>
  <conditionalFormatting sqref="M483">
    <cfRule type="cellIs" dxfId="206" priority="162" operator="lessThan">
      <formula>0</formula>
    </cfRule>
    <cfRule type="cellIs" dxfId="205" priority="163" operator="greaterThan">
      <formula>" -   "</formula>
    </cfRule>
  </conditionalFormatting>
  <conditionalFormatting sqref="M483">
    <cfRule type="cellIs" dxfId="204" priority="161" operator="greaterThan">
      <formula>0</formula>
    </cfRule>
  </conditionalFormatting>
  <conditionalFormatting sqref="M478:M481">
    <cfRule type="cellIs" dxfId="203" priority="159" operator="lessThan">
      <formula>0</formula>
    </cfRule>
    <cfRule type="cellIs" dxfId="202" priority="160" operator="greaterThan">
      <formula>" -   "</formula>
    </cfRule>
  </conditionalFormatting>
  <conditionalFormatting sqref="M478:M481">
    <cfRule type="cellIs" dxfId="201" priority="157" operator="lessThan">
      <formula>0</formula>
    </cfRule>
    <cfRule type="cellIs" dxfId="200" priority="158" operator="greaterThan">
      <formula>" -   "</formula>
    </cfRule>
  </conditionalFormatting>
  <conditionalFormatting sqref="M478:M481">
    <cfRule type="cellIs" dxfId="199" priority="156" operator="greaterThan">
      <formula>0</formula>
    </cfRule>
  </conditionalFormatting>
  <conditionalFormatting sqref="K515:K522">
    <cfRule type="cellIs" dxfId="198" priority="155" operator="greaterThan">
      <formula>0</formula>
    </cfRule>
  </conditionalFormatting>
  <conditionalFormatting sqref="M515">
    <cfRule type="cellIs" dxfId="197" priority="153" operator="lessThan">
      <formula>0</formula>
    </cfRule>
    <cfRule type="cellIs" dxfId="196" priority="154" operator="greaterThan">
      <formula>" -   "</formula>
    </cfRule>
  </conditionalFormatting>
  <conditionalFormatting sqref="M517">
    <cfRule type="cellIs" dxfId="195" priority="151" operator="lessThan">
      <formula>0</formula>
    </cfRule>
    <cfRule type="cellIs" dxfId="194" priority="152" operator="greaterThan">
      <formula>" -   "</formula>
    </cfRule>
  </conditionalFormatting>
  <conditionalFormatting sqref="M516">
    <cfRule type="cellIs" dxfId="193" priority="149" operator="lessThan">
      <formula>0</formula>
    </cfRule>
    <cfRule type="cellIs" dxfId="192" priority="150" operator="greaterThan">
      <formula>" -   "</formula>
    </cfRule>
  </conditionalFormatting>
  <conditionalFormatting sqref="M518">
    <cfRule type="cellIs" dxfId="191" priority="147" operator="lessThan">
      <formula>0</formula>
    </cfRule>
    <cfRule type="cellIs" dxfId="190" priority="148" operator="greaterThan">
      <formula>" -   "</formula>
    </cfRule>
  </conditionalFormatting>
  <conditionalFormatting sqref="M519">
    <cfRule type="cellIs" dxfId="189" priority="145" operator="lessThan">
      <formula>0</formula>
    </cfRule>
    <cfRule type="cellIs" dxfId="188" priority="146" operator="greaterThan">
      <formula>" -   "</formula>
    </cfRule>
  </conditionalFormatting>
  <conditionalFormatting sqref="M520">
    <cfRule type="cellIs" dxfId="187" priority="143" operator="lessThan">
      <formula>0</formula>
    </cfRule>
    <cfRule type="cellIs" dxfId="186" priority="144" operator="greaterThan">
      <formula>" -   "</formula>
    </cfRule>
  </conditionalFormatting>
  <conditionalFormatting sqref="M521">
    <cfRule type="cellIs" dxfId="185" priority="141" operator="lessThan">
      <formula>0</formula>
    </cfRule>
    <cfRule type="cellIs" dxfId="184" priority="142" operator="greaterThan">
      <formula>" -   "</formula>
    </cfRule>
  </conditionalFormatting>
  <conditionalFormatting sqref="M522">
    <cfRule type="cellIs" dxfId="183" priority="139" operator="lessThan">
      <formula>0</formula>
    </cfRule>
    <cfRule type="cellIs" dxfId="182" priority="140" operator="greaterThan">
      <formula>" -   "</formula>
    </cfRule>
  </conditionalFormatting>
  <conditionalFormatting sqref="M515:M522">
    <cfRule type="cellIs" dxfId="181" priority="138" operator="greaterThan">
      <formula>0</formula>
    </cfRule>
  </conditionalFormatting>
  <conditionalFormatting sqref="K525:K528">
    <cfRule type="cellIs" dxfId="180" priority="136" operator="lessThan">
      <formula>0</formula>
    </cfRule>
    <cfRule type="cellIs" dxfId="179" priority="137" operator="greaterThan">
      <formula>" -   "</formula>
    </cfRule>
  </conditionalFormatting>
  <conditionalFormatting sqref="K525:K528">
    <cfRule type="cellIs" dxfId="178" priority="135" operator="greaterThan">
      <formula>0</formula>
    </cfRule>
  </conditionalFormatting>
  <conditionalFormatting sqref="M525:M528">
    <cfRule type="cellIs" dxfId="177" priority="133" operator="lessThan">
      <formula>0</formula>
    </cfRule>
    <cfRule type="cellIs" dxfId="176" priority="134" operator="greaterThan">
      <formula>" -   "</formula>
    </cfRule>
  </conditionalFormatting>
  <conditionalFormatting sqref="M525:M528">
    <cfRule type="cellIs" dxfId="175" priority="132" operator="greaterThan">
      <formula>0</formula>
    </cfRule>
  </conditionalFormatting>
  <conditionalFormatting sqref="M530:M535">
    <cfRule type="cellIs" dxfId="174" priority="130" operator="lessThan">
      <formula>0</formula>
    </cfRule>
    <cfRule type="cellIs" dxfId="173" priority="131" operator="greaterThan">
      <formula>" -   "</formula>
    </cfRule>
  </conditionalFormatting>
  <conditionalFormatting sqref="M530:M535">
    <cfRule type="cellIs" dxfId="172" priority="129" operator="greaterThan">
      <formula>0</formula>
    </cfRule>
  </conditionalFormatting>
  <conditionalFormatting sqref="K530:K535">
    <cfRule type="cellIs" dxfId="171" priority="127" operator="lessThan">
      <formula>0</formula>
    </cfRule>
    <cfRule type="cellIs" dxfId="170" priority="128" operator="greaterThan">
      <formula>" -   "</formula>
    </cfRule>
  </conditionalFormatting>
  <conditionalFormatting sqref="K530:K535">
    <cfRule type="cellIs" dxfId="169" priority="126" operator="greaterThan">
      <formula>0</formula>
    </cfRule>
  </conditionalFormatting>
  <conditionalFormatting sqref="K537:K538">
    <cfRule type="cellIs" dxfId="168" priority="124" operator="lessThan">
      <formula>0</formula>
    </cfRule>
    <cfRule type="cellIs" dxfId="167" priority="125" operator="greaterThan">
      <formula>" -   "</formula>
    </cfRule>
  </conditionalFormatting>
  <conditionalFormatting sqref="K537:K538">
    <cfRule type="cellIs" dxfId="166" priority="123" operator="greaterThan">
      <formula>0</formula>
    </cfRule>
  </conditionalFormatting>
  <conditionalFormatting sqref="M537:M538">
    <cfRule type="cellIs" dxfId="165" priority="121" operator="lessThan">
      <formula>0</formula>
    </cfRule>
    <cfRule type="cellIs" dxfId="164" priority="122" operator="greaterThan">
      <formula>" -   "</formula>
    </cfRule>
  </conditionalFormatting>
  <conditionalFormatting sqref="M537:M538">
    <cfRule type="cellIs" dxfId="163" priority="120" operator="greaterThan">
      <formula>0</formula>
    </cfRule>
  </conditionalFormatting>
  <conditionalFormatting sqref="M540:M543">
    <cfRule type="cellIs" dxfId="162" priority="118" operator="lessThan">
      <formula>0</formula>
    </cfRule>
    <cfRule type="cellIs" dxfId="161" priority="119" operator="greaterThan">
      <formula>" -   "</formula>
    </cfRule>
  </conditionalFormatting>
  <conditionalFormatting sqref="M540:M543">
    <cfRule type="cellIs" dxfId="160" priority="117" operator="greaterThan">
      <formula>0</formula>
    </cfRule>
  </conditionalFormatting>
  <conditionalFormatting sqref="K540:K543">
    <cfRule type="cellIs" dxfId="159" priority="115" operator="lessThan">
      <formula>0</formula>
    </cfRule>
    <cfRule type="cellIs" dxfId="158" priority="116" operator="greaterThan">
      <formula>" -   "</formula>
    </cfRule>
  </conditionalFormatting>
  <conditionalFormatting sqref="K540:K543">
    <cfRule type="cellIs" dxfId="157" priority="114" operator="greaterThan">
      <formula>0</formula>
    </cfRule>
  </conditionalFormatting>
  <conditionalFormatting sqref="K546">
    <cfRule type="cellIs" dxfId="156" priority="112" operator="lessThan">
      <formula>0</formula>
    </cfRule>
    <cfRule type="cellIs" dxfId="155" priority="113" operator="greaterThan">
      <formula>" -   "</formula>
    </cfRule>
  </conditionalFormatting>
  <conditionalFormatting sqref="K546">
    <cfRule type="cellIs" dxfId="154" priority="111" operator="greaterThan">
      <formula>0</formula>
    </cfRule>
  </conditionalFormatting>
  <conditionalFormatting sqref="K549:K550">
    <cfRule type="cellIs" dxfId="153" priority="109" operator="lessThan">
      <formula>0</formula>
    </cfRule>
    <cfRule type="cellIs" dxfId="152" priority="110" operator="greaterThan">
      <formula>" -   "</formula>
    </cfRule>
  </conditionalFormatting>
  <conditionalFormatting sqref="K549:K550">
    <cfRule type="cellIs" dxfId="151" priority="108" operator="greaterThan">
      <formula>0</formula>
    </cfRule>
  </conditionalFormatting>
  <conditionalFormatting sqref="K554">
    <cfRule type="cellIs" dxfId="150" priority="106" operator="lessThan">
      <formula>0</formula>
    </cfRule>
    <cfRule type="cellIs" dxfId="149" priority="107" operator="greaterThan">
      <formula>" -   "</formula>
    </cfRule>
  </conditionalFormatting>
  <conditionalFormatting sqref="K554">
    <cfRule type="cellIs" dxfId="148" priority="105" operator="greaterThan">
      <formula>0</formula>
    </cfRule>
  </conditionalFormatting>
  <conditionalFormatting sqref="M545:M554">
    <cfRule type="cellIs" dxfId="147" priority="103" operator="lessThan">
      <formula>0</formula>
    </cfRule>
    <cfRule type="cellIs" dxfId="146" priority="104" operator="greaterThan">
      <formula>" -   "</formula>
    </cfRule>
  </conditionalFormatting>
  <conditionalFormatting sqref="M545:M554">
    <cfRule type="cellIs" dxfId="145" priority="102" operator="greaterThan">
      <formula>0</formula>
    </cfRule>
  </conditionalFormatting>
  <conditionalFormatting sqref="M556:M563">
    <cfRule type="cellIs" dxfId="144" priority="100" operator="lessThan">
      <formula>0</formula>
    </cfRule>
    <cfRule type="cellIs" dxfId="143" priority="101" operator="greaterThan">
      <formula>" -   "</formula>
    </cfRule>
  </conditionalFormatting>
  <conditionalFormatting sqref="M556:M563">
    <cfRule type="cellIs" dxfId="142" priority="99" operator="greaterThan">
      <formula>0</formula>
    </cfRule>
  </conditionalFormatting>
  <conditionalFormatting sqref="K556:K557">
    <cfRule type="cellIs" dxfId="141" priority="97" operator="lessThan">
      <formula>0</formula>
    </cfRule>
    <cfRule type="cellIs" dxfId="140" priority="98" operator="greaterThan">
      <formula>" -   "</formula>
    </cfRule>
  </conditionalFormatting>
  <conditionalFormatting sqref="K556:K557">
    <cfRule type="cellIs" dxfId="139" priority="96" operator="greaterThan">
      <formula>0</formula>
    </cfRule>
  </conditionalFormatting>
  <conditionalFormatting sqref="K562:K563">
    <cfRule type="cellIs" dxfId="138" priority="94" operator="lessThan">
      <formula>0</formula>
    </cfRule>
    <cfRule type="cellIs" dxfId="137" priority="95" operator="greaterThan">
      <formula>" -   "</formula>
    </cfRule>
  </conditionalFormatting>
  <conditionalFormatting sqref="K562:K563">
    <cfRule type="cellIs" dxfId="136" priority="93" operator="greaterThan">
      <formula>0</formula>
    </cfRule>
  </conditionalFormatting>
  <conditionalFormatting sqref="K565:K566">
    <cfRule type="cellIs" dxfId="135" priority="91" operator="lessThan">
      <formula>0</formula>
    </cfRule>
    <cfRule type="cellIs" dxfId="134" priority="92" operator="greaterThan">
      <formula>" -   "</formula>
    </cfRule>
  </conditionalFormatting>
  <conditionalFormatting sqref="K565:K566">
    <cfRule type="cellIs" dxfId="133" priority="90" operator="greaterThan">
      <formula>0</formula>
    </cfRule>
  </conditionalFormatting>
  <conditionalFormatting sqref="M565:M566">
    <cfRule type="cellIs" dxfId="132" priority="88" operator="lessThan">
      <formula>0</formula>
    </cfRule>
    <cfRule type="cellIs" dxfId="131" priority="89" operator="greaterThan">
      <formula>" -   "</formula>
    </cfRule>
  </conditionalFormatting>
  <conditionalFormatting sqref="M565:M566">
    <cfRule type="cellIs" dxfId="130" priority="87" operator="greaterThan">
      <formula>0</formula>
    </cfRule>
  </conditionalFormatting>
  <conditionalFormatting sqref="M568:M580">
    <cfRule type="cellIs" dxfId="129" priority="85" operator="lessThan">
      <formula>0</formula>
    </cfRule>
    <cfRule type="cellIs" dxfId="128" priority="86" operator="greaterThan">
      <formula>" -   "</formula>
    </cfRule>
  </conditionalFormatting>
  <conditionalFormatting sqref="M568:M580">
    <cfRule type="cellIs" dxfId="127" priority="84" operator="greaterThan">
      <formula>0</formula>
    </cfRule>
  </conditionalFormatting>
  <conditionalFormatting sqref="K570">
    <cfRule type="cellIs" dxfId="126" priority="82" operator="lessThan">
      <formula>0</formula>
    </cfRule>
    <cfRule type="cellIs" dxfId="125" priority="83" operator="greaterThan">
      <formula>" -   "</formula>
    </cfRule>
  </conditionalFormatting>
  <conditionalFormatting sqref="K570">
    <cfRule type="cellIs" dxfId="124" priority="81" operator="greaterThan">
      <formula>0</formula>
    </cfRule>
  </conditionalFormatting>
  <conditionalFormatting sqref="K574">
    <cfRule type="cellIs" dxfId="123" priority="79" operator="lessThan">
      <formula>0</formula>
    </cfRule>
    <cfRule type="cellIs" dxfId="122" priority="80" operator="greaterThan">
      <formula>" -   "</formula>
    </cfRule>
  </conditionalFormatting>
  <conditionalFormatting sqref="K574">
    <cfRule type="cellIs" dxfId="121" priority="78" operator="greaterThan">
      <formula>0</formula>
    </cfRule>
  </conditionalFormatting>
  <conditionalFormatting sqref="K576:K580">
    <cfRule type="cellIs" dxfId="120" priority="76" operator="lessThan">
      <formula>0</formula>
    </cfRule>
    <cfRule type="cellIs" dxfId="119" priority="77" operator="greaterThan">
      <formula>" -   "</formula>
    </cfRule>
  </conditionalFormatting>
  <conditionalFormatting sqref="K576:K580">
    <cfRule type="cellIs" dxfId="118" priority="75" operator="greaterThan">
      <formula>0</formula>
    </cfRule>
  </conditionalFormatting>
  <conditionalFormatting sqref="K583:K584">
    <cfRule type="cellIs" dxfId="117" priority="73" operator="lessThan">
      <formula>0</formula>
    </cfRule>
    <cfRule type="cellIs" dxfId="116" priority="74" operator="greaterThan">
      <formula>" -   "</formula>
    </cfRule>
  </conditionalFormatting>
  <conditionalFormatting sqref="K583:K584">
    <cfRule type="cellIs" dxfId="115" priority="72" operator="greaterThan">
      <formula>0</formula>
    </cfRule>
  </conditionalFormatting>
  <conditionalFormatting sqref="M583:M584">
    <cfRule type="cellIs" dxfId="114" priority="70" operator="lessThan">
      <formula>0</formula>
    </cfRule>
    <cfRule type="cellIs" dxfId="113" priority="71" operator="greaterThan">
      <formula>" -   "</formula>
    </cfRule>
  </conditionalFormatting>
  <conditionalFormatting sqref="M583:M584">
    <cfRule type="cellIs" dxfId="112" priority="69" operator="greaterThan">
      <formula>0</formula>
    </cfRule>
  </conditionalFormatting>
  <conditionalFormatting sqref="M586:M587">
    <cfRule type="cellIs" dxfId="111" priority="67" operator="lessThan">
      <formula>0</formula>
    </cfRule>
    <cfRule type="cellIs" dxfId="110" priority="68" operator="greaterThan">
      <formula>" -   "</formula>
    </cfRule>
  </conditionalFormatting>
  <conditionalFormatting sqref="M586:M587">
    <cfRule type="cellIs" dxfId="109" priority="66" operator="greaterThan">
      <formula>0</formula>
    </cfRule>
  </conditionalFormatting>
  <conditionalFormatting sqref="K586:K587">
    <cfRule type="cellIs" dxfId="108" priority="64" operator="lessThan">
      <formula>0</formula>
    </cfRule>
    <cfRule type="cellIs" dxfId="107" priority="65" operator="greaterThan">
      <formula>" -   "</formula>
    </cfRule>
  </conditionalFormatting>
  <conditionalFormatting sqref="K586:K587">
    <cfRule type="cellIs" dxfId="106" priority="63" operator="greaterThan">
      <formula>0</formula>
    </cfRule>
  </conditionalFormatting>
  <conditionalFormatting sqref="K590:K591">
    <cfRule type="cellIs" dxfId="105" priority="61" operator="lessThan">
      <formula>0</formula>
    </cfRule>
    <cfRule type="cellIs" dxfId="104" priority="62" operator="greaterThan">
      <formula>" -   "</formula>
    </cfRule>
  </conditionalFormatting>
  <conditionalFormatting sqref="K590:K591">
    <cfRule type="cellIs" dxfId="103" priority="60" operator="greaterThan">
      <formula>0</formula>
    </cfRule>
  </conditionalFormatting>
  <conditionalFormatting sqref="M590:M591">
    <cfRule type="cellIs" dxfId="102" priority="58" operator="lessThan">
      <formula>0</formula>
    </cfRule>
    <cfRule type="cellIs" dxfId="101" priority="59" operator="greaterThan">
      <formula>" -   "</formula>
    </cfRule>
  </conditionalFormatting>
  <conditionalFormatting sqref="M590:M591">
    <cfRule type="cellIs" dxfId="100" priority="57" operator="greaterThan">
      <formula>0</formula>
    </cfRule>
  </conditionalFormatting>
  <conditionalFormatting sqref="M593:M599">
    <cfRule type="cellIs" dxfId="99" priority="55" operator="lessThan">
      <formula>0</formula>
    </cfRule>
    <cfRule type="cellIs" dxfId="98" priority="56" operator="greaterThan">
      <formula>" -   "</formula>
    </cfRule>
  </conditionalFormatting>
  <conditionalFormatting sqref="M593:M599">
    <cfRule type="cellIs" dxfId="97" priority="54" operator="greaterThan">
      <formula>0</formula>
    </cfRule>
  </conditionalFormatting>
  <conditionalFormatting sqref="K593:K597">
    <cfRule type="cellIs" dxfId="96" priority="52" operator="lessThan">
      <formula>0</formula>
    </cfRule>
    <cfRule type="cellIs" dxfId="95" priority="53" operator="greaterThan">
      <formula>" -   "</formula>
    </cfRule>
  </conditionalFormatting>
  <conditionalFormatting sqref="K593:K597">
    <cfRule type="cellIs" dxfId="94" priority="51" operator="greaterThan">
      <formula>0</formula>
    </cfRule>
  </conditionalFormatting>
  <conditionalFormatting sqref="K599">
    <cfRule type="cellIs" dxfId="93" priority="49" operator="lessThan">
      <formula>0</formula>
    </cfRule>
    <cfRule type="cellIs" dxfId="92" priority="50" operator="greaterThan">
      <formula>" -   "</formula>
    </cfRule>
  </conditionalFormatting>
  <conditionalFormatting sqref="K599">
    <cfRule type="cellIs" dxfId="91" priority="48" operator="greaterThan">
      <formula>0</formula>
    </cfRule>
  </conditionalFormatting>
  <conditionalFormatting sqref="M604:M605">
    <cfRule type="cellIs" dxfId="90" priority="46" operator="lessThan">
      <formula>0</formula>
    </cfRule>
    <cfRule type="cellIs" dxfId="89" priority="47" operator="greaterThan">
      <formula>" -   "</formula>
    </cfRule>
  </conditionalFormatting>
  <conditionalFormatting sqref="M604:M605">
    <cfRule type="cellIs" dxfId="88" priority="45" operator="greaterThan">
      <formula>0</formula>
    </cfRule>
  </conditionalFormatting>
  <conditionalFormatting sqref="M607:M608">
    <cfRule type="cellIs" dxfId="87" priority="43" operator="lessThan">
      <formula>0</formula>
    </cfRule>
    <cfRule type="cellIs" dxfId="86" priority="44" operator="greaterThan">
      <formula>" -   "</formula>
    </cfRule>
  </conditionalFormatting>
  <conditionalFormatting sqref="M607:M608">
    <cfRule type="cellIs" dxfId="85" priority="42" operator="greaterThan">
      <formula>0</formula>
    </cfRule>
  </conditionalFormatting>
  <conditionalFormatting sqref="M611:M612">
    <cfRule type="cellIs" dxfId="84" priority="40" operator="lessThan">
      <formula>0</formula>
    </cfRule>
    <cfRule type="cellIs" dxfId="83" priority="41" operator="greaterThan">
      <formula>" -   "</formula>
    </cfRule>
  </conditionalFormatting>
  <conditionalFormatting sqref="M611:M612">
    <cfRule type="cellIs" dxfId="82" priority="39" operator="greaterThan">
      <formula>0</formula>
    </cfRule>
  </conditionalFormatting>
  <conditionalFormatting sqref="M614:M615">
    <cfRule type="cellIs" dxfId="81" priority="37" operator="lessThan">
      <formula>0</formula>
    </cfRule>
    <cfRule type="cellIs" dxfId="80" priority="38" operator="greaterThan">
      <formula>" -   "</formula>
    </cfRule>
  </conditionalFormatting>
  <conditionalFormatting sqref="M614:M615">
    <cfRule type="cellIs" dxfId="79" priority="36" operator="greaterThan">
      <formula>0</formula>
    </cfRule>
  </conditionalFormatting>
  <conditionalFormatting sqref="M618:M619">
    <cfRule type="cellIs" dxfId="78" priority="34" operator="lessThan">
      <formula>0</formula>
    </cfRule>
    <cfRule type="cellIs" dxfId="77" priority="35" operator="greaterThan">
      <formula>" -   "</formula>
    </cfRule>
  </conditionalFormatting>
  <conditionalFormatting sqref="M618:M619">
    <cfRule type="cellIs" dxfId="76" priority="33" operator="greaterThan">
      <formula>0</formula>
    </cfRule>
  </conditionalFormatting>
  <conditionalFormatting sqref="M621:M622">
    <cfRule type="cellIs" dxfId="75" priority="31" operator="lessThan">
      <formula>0</formula>
    </cfRule>
    <cfRule type="cellIs" dxfId="74" priority="32" operator="greaterThan">
      <formula>" -   "</formula>
    </cfRule>
  </conditionalFormatting>
  <conditionalFormatting sqref="M621:M622">
    <cfRule type="cellIs" dxfId="73" priority="30" operator="greaterThan">
      <formula>0</formula>
    </cfRule>
  </conditionalFormatting>
  <conditionalFormatting sqref="M625:M626">
    <cfRule type="cellIs" dxfId="72" priority="28" operator="lessThan">
      <formula>0</formula>
    </cfRule>
    <cfRule type="cellIs" dxfId="71" priority="29" operator="greaterThan">
      <formula>" -   "</formula>
    </cfRule>
  </conditionalFormatting>
  <conditionalFormatting sqref="M625:M626">
    <cfRule type="cellIs" dxfId="70" priority="27" operator="greaterThan">
      <formula>0</formula>
    </cfRule>
  </conditionalFormatting>
  <conditionalFormatting sqref="M628:M635">
    <cfRule type="cellIs" dxfId="69" priority="25" operator="lessThan">
      <formula>0</formula>
    </cfRule>
    <cfRule type="cellIs" dxfId="68" priority="26" operator="greaterThan">
      <formula>" -   "</formula>
    </cfRule>
  </conditionalFormatting>
  <conditionalFormatting sqref="M628:M635">
    <cfRule type="cellIs" dxfId="67" priority="24" operator="greaterThan">
      <formula>0</formula>
    </cfRule>
  </conditionalFormatting>
  <conditionalFormatting sqref="K501:K513">
    <cfRule type="cellIs" dxfId="66" priority="23" operator="greaterThan">
      <formula>0</formula>
    </cfRule>
  </conditionalFormatting>
  <conditionalFormatting sqref="O565">
    <cfRule type="cellIs" dxfId="65" priority="21" operator="lessThan">
      <formula>0</formula>
    </cfRule>
    <cfRule type="cellIs" dxfId="64" priority="22" operator="greaterThan">
      <formula>" -   "</formula>
    </cfRule>
  </conditionalFormatting>
  <conditionalFormatting sqref="O566">
    <cfRule type="cellIs" dxfId="63" priority="19" operator="lessThan">
      <formula>0</formula>
    </cfRule>
    <cfRule type="cellIs" dxfId="62" priority="20" operator="greaterThan">
      <formula>" -   "</formula>
    </cfRule>
  </conditionalFormatting>
  <conditionalFormatting sqref="O568">
    <cfRule type="cellIs" dxfId="61" priority="17" operator="lessThan">
      <formula>0</formula>
    </cfRule>
    <cfRule type="cellIs" dxfId="60" priority="18" operator="greaterThan">
      <formula>" -   "</formula>
    </cfRule>
  </conditionalFormatting>
  <conditionalFormatting sqref="O569">
    <cfRule type="cellIs" dxfId="59" priority="15" operator="lessThan">
      <formula>0</formula>
    </cfRule>
    <cfRule type="cellIs" dxfId="58" priority="16" operator="greaterThan">
      <formula>" -   "</formula>
    </cfRule>
  </conditionalFormatting>
  <conditionalFormatting sqref="O570:O580">
    <cfRule type="cellIs" dxfId="57" priority="13" operator="lessThan">
      <formula>0</formula>
    </cfRule>
    <cfRule type="cellIs" dxfId="56" priority="14" operator="greaterThan">
      <formula>" -   "</formula>
    </cfRule>
  </conditionalFormatting>
  <conditionalFormatting sqref="O583:O584">
    <cfRule type="cellIs" dxfId="55" priority="11" operator="lessThan">
      <formula>0</formula>
    </cfRule>
    <cfRule type="cellIs" dxfId="54" priority="12" operator="greaterThan">
      <formula>" -   "</formula>
    </cfRule>
  </conditionalFormatting>
  <conditionalFormatting sqref="O586:O587">
    <cfRule type="cellIs" dxfId="53" priority="9" operator="lessThan">
      <formula>0</formula>
    </cfRule>
    <cfRule type="cellIs" dxfId="52" priority="10" operator="greaterThan">
      <formula>" -   "</formula>
    </cfRule>
  </conditionalFormatting>
  <conditionalFormatting sqref="O590:O591">
    <cfRule type="cellIs" dxfId="51" priority="7" operator="lessThan">
      <formula>0</formula>
    </cfRule>
    <cfRule type="cellIs" dxfId="50" priority="8" operator="greaterThan">
      <formula>" -   "</formula>
    </cfRule>
  </conditionalFormatting>
  <conditionalFormatting sqref="O593:O599">
    <cfRule type="cellIs" dxfId="49" priority="5" operator="lessThan">
      <formula>0</formula>
    </cfRule>
    <cfRule type="cellIs" dxfId="48" priority="6" operator="greaterThan">
      <formula>" -   "</formula>
    </cfRule>
  </conditionalFormatting>
  <conditionalFormatting sqref="O350">
    <cfRule type="cellIs" dxfId="47" priority="3" operator="lessThan">
      <formula>0</formula>
    </cfRule>
    <cfRule type="cellIs" dxfId="46" priority="4" operator="greaterThan">
      <formula>" -   "</formula>
    </cfRule>
  </conditionalFormatting>
  <conditionalFormatting sqref="O383">
    <cfRule type="cellIs" dxfId="45" priority="1" operator="lessThan">
      <formula>0</formula>
    </cfRule>
    <cfRule type="cellIs" dxfId="44" priority="2" operator="greaterThan">
      <formula>" -   "</formula>
    </cfRule>
  </conditionalFormatting>
  <dataValidations count="2">
    <dataValidation type="list" allowBlank="1" showInputMessage="1" showErrorMessage="1" sqref="P655 O682 O686">
      <formula1>$T$655:$T$656</formula1>
    </dataValidation>
    <dataValidation type="list" allowBlank="1" showInputMessage="1" showErrorMessage="1" sqref="O24 AF24 KB24 TX24 ADT24 ANP24 AXL24 BHH24 BRD24 CAZ24 CKV24 CUR24 DEN24 DOJ24 DYF24 EIB24 ERX24 FBT24 FLP24 FVL24 GFH24 GPD24 GYZ24 HIV24 HSR24 ICN24 IMJ24 IWF24 JGB24 JPX24 JZT24 KJP24 KTL24 LDH24 LND24 LWZ24 MGV24 MQR24 NAN24 NKJ24 NUF24 OEB24 ONX24 OXT24 PHP24 PRL24 QBH24 QLD24 QUZ24 REV24 ROR24 RYN24 SIJ24 SSF24 TCB24 TLX24 TVT24 UFP24 UPL24 UZH24 VJD24 VSZ24 WCV24 WMR24 O65560 AF65560 KB65560 TX65560 ADT65560 ANP65560 AXL65560 BHH65560 BRD65560 CAZ65560 CKV65560 CUR65560 DEN65560 DOJ65560 DYF65560 EIB65560 ERX65560 FBT65560 FLP65560 FVL65560 GFH65560 GPD65560 GYZ65560 HIV65560 HSR65560 ICN65560 IMJ65560 IWF65560 JGB65560 JPX65560 JZT65560 KJP65560 KTL65560 LDH65560 LND65560 LWZ65560 MGV65560 MQR65560 NAN65560 NKJ65560 NUF65560 OEB65560 ONX65560 OXT65560 PHP65560 PRL65560 QBH65560 QLD65560 QUZ65560 REV65560 ROR65560 RYN65560 SIJ65560 SSF65560 TCB65560 TLX65560 TVT65560 UFP65560 UPL65560 UZH65560 VJD65560 VSZ65560 WCV65560 WMR65560 O131096 AF131096 KB131096 TX131096 ADT131096 ANP131096 AXL131096 BHH131096 BRD131096 CAZ131096 CKV131096 CUR131096 DEN131096 DOJ131096 DYF131096 EIB131096 ERX131096 FBT131096 FLP131096 FVL131096 GFH131096 GPD131096 GYZ131096 HIV131096 HSR131096 ICN131096 IMJ131096 IWF131096 JGB131096 JPX131096 JZT131096 KJP131096 KTL131096 LDH131096 LND131096 LWZ131096 MGV131096 MQR131096 NAN131096 NKJ131096 NUF131096 OEB131096 ONX131096 OXT131096 PHP131096 PRL131096 QBH131096 QLD131096 QUZ131096 REV131096 ROR131096 RYN131096 SIJ131096 SSF131096 TCB131096 TLX131096 TVT131096 UFP131096 UPL131096 UZH131096 VJD131096 VSZ131096 WCV131096 WMR131096 O196632 AF196632 KB196632 TX196632 ADT196632 ANP196632 AXL196632 BHH196632 BRD196632 CAZ196632 CKV196632 CUR196632 DEN196632 DOJ196632 DYF196632 EIB196632 ERX196632 FBT196632 FLP196632 FVL196632 GFH196632 GPD196632 GYZ196632 HIV196632 HSR196632 ICN196632 IMJ196632 IWF196632 JGB196632 JPX196632 JZT196632 KJP196632 KTL196632 LDH196632 LND196632 LWZ196632 MGV196632 MQR196632 NAN196632 NKJ196632 NUF196632 OEB196632 ONX196632 OXT196632 PHP196632 PRL196632 QBH196632 QLD196632 QUZ196632 REV196632 ROR196632 RYN196632 SIJ196632 SSF196632 TCB196632 TLX196632 TVT196632 UFP196632 UPL196632 UZH196632 VJD196632 VSZ196632 WCV196632 WMR196632 O262168 AF262168 KB262168 TX262168 ADT262168 ANP262168 AXL262168 BHH262168 BRD262168 CAZ262168 CKV262168 CUR262168 DEN262168 DOJ262168 DYF262168 EIB262168 ERX262168 FBT262168 FLP262168 FVL262168 GFH262168 GPD262168 GYZ262168 HIV262168 HSR262168 ICN262168 IMJ262168 IWF262168 JGB262168 JPX262168 JZT262168 KJP262168 KTL262168 LDH262168 LND262168 LWZ262168 MGV262168 MQR262168 NAN262168 NKJ262168 NUF262168 OEB262168 ONX262168 OXT262168 PHP262168 PRL262168 QBH262168 QLD262168 QUZ262168 REV262168 ROR262168 RYN262168 SIJ262168 SSF262168 TCB262168 TLX262168 TVT262168 UFP262168 UPL262168 UZH262168 VJD262168 VSZ262168 WCV262168 WMR262168 O327704 AF327704 KB327704 TX327704 ADT327704 ANP327704 AXL327704 BHH327704 BRD327704 CAZ327704 CKV327704 CUR327704 DEN327704 DOJ327704 DYF327704 EIB327704 ERX327704 FBT327704 FLP327704 FVL327704 GFH327704 GPD327704 GYZ327704 HIV327704 HSR327704 ICN327704 IMJ327704 IWF327704 JGB327704 JPX327704 JZT327704 KJP327704 KTL327704 LDH327704 LND327704 LWZ327704 MGV327704 MQR327704 NAN327704 NKJ327704 NUF327704 OEB327704 ONX327704 OXT327704 PHP327704 PRL327704 QBH327704 QLD327704 QUZ327704 REV327704 ROR327704 RYN327704 SIJ327704 SSF327704 TCB327704 TLX327704 TVT327704 UFP327704 UPL327704 UZH327704 VJD327704 VSZ327704 WCV327704 WMR327704 O393240 AF393240 KB393240 TX393240 ADT393240 ANP393240 AXL393240 BHH393240 BRD393240 CAZ393240 CKV393240 CUR393240 DEN393240 DOJ393240 DYF393240 EIB393240 ERX393240 FBT393240 FLP393240 FVL393240 GFH393240 GPD393240 GYZ393240 HIV393240 HSR393240 ICN393240 IMJ393240 IWF393240 JGB393240 JPX393240 JZT393240 KJP393240 KTL393240 LDH393240 LND393240 LWZ393240 MGV393240 MQR393240 NAN393240 NKJ393240 NUF393240 OEB393240 ONX393240 OXT393240 PHP393240 PRL393240 QBH393240 QLD393240 QUZ393240 REV393240 ROR393240 RYN393240 SIJ393240 SSF393240 TCB393240 TLX393240 TVT393240 UFP393240 UPL393240 UZH393240 VJD393240 VSZ393240 WCV393240 WMR393240 O458776 AF458776 KB458776 TX458776 ADT458776 ANP458776 AXL458776 BHH458776 BRD458776 CAZ458776 CKV458776 CUR458776 DEN458776 DOJ458776 DYF458776 EIB458776 ERX458776 FBT458776 FLP458776 FVL458776 GFH458776 GPD458776 GYZ458776 HIV458776 HSR458776 ICN458776 IMJ458776 IWF458776 JGB458776 JPX458776 JZT458776 KJP458776 KTL458776 LDH458776 LND458776 LWZ458776 MGV458776 MQR458776 NAN458776 NKJ458776 NUF458776 OEB458776 ONX458776 OXT458776 PHP458776 PRL458776 QBH458776 QLD458776 QUZ458776 REV458776 ROR458776 RYN458776 SIJ458776 SSF458776 TCB458776 TLX458776 TVT458776 UFP458776 UPL458776 UZH458776 VJD458776 VSZ458776 WCV458776 WMR458776 O524312 AF524312 KB524312 TX524312 ADT524312 ANP524312 AXL524312 BHH524312 BRD524312 CAZ524312 CKV524312 CUR524312 DEN524312 DOJ524312 DYF524312 EIB524312 ERX524312 FBT524312 FLP524312 FVL524312 GFH524312 GPD524312 GYZ524312 HIV524312 HSR524312 ICN524312 IMJ524312 IWF524312 JGB524312 JPX524312 JZT524312 KJP524312 KTL524312 LDH524312 LND524312 LWZ524312 MGV524312 MQR524312 NAN524312 NKJ524312 NUF524312 OEB524312 ONX524312 OXT524312 PHP524312 PRL524312 QBH524312 QLD524312 QUZ524312 REV524312 ROR524312 RYN524312 SIJ524312 SSF524312 TCB524312 TLX524312 TVT524312 UFP524312 UPL524312 UZH524312 VJD524312 VSZ524312 WCV524312 WMR524312 O589848 AF589848 KB589848 TX589848 ADT589848 ANP589848 AXL589848 BHH589848 BRD589848 CAZ589848 CKV589848 CUR589848 DEN589848 DOJ589848 DYF589848 EIB589848 ERX589848 FBT589848 FLP589848 FVL589848 GFH589848 GPD589848 GYZ589848 HIV589848 HSR589848 ICN589848 IMJ589848 IWF589848 JGB589848 JPX589848 JZT589848 KJP589848 KTL589848 LDH589848 LND589848 LWZ589848 MGV589848 MQR589848 NAN589848 NKJ589848 NUF589848 OEB589848 ONX589848 OXT589848 PHP589848 PRL589848 QBH589848 QLD589848 QUZ589848 REV589848 ROR589848 RYN589848 SIJ589848 SSF589848 TCB589848 TLX589848 TVT589848 UFP589848 UPL589848 UZH589848 VJD589848 VSZ589848 WCV589848 WMR589848 O655384 AF655384 KB655384 TX655384 ADT655384 ANP655384 AXL655384 BHH655384 BRD655384 CAZ655384 CKV655384 CUR655384 DEN655384 DOJ655384 DYF655384 EIB655384 ERX655384 FBT655384 FLP655384 FVL655384 GFH655384 GPD655384 GYZ655384 HIV655384 HSR655384 ICN655384 IMJ655384 IWF655384 JGB655384 JPX655384 JZT655384 KJP655384 KTL655384 LDH655384 LND655384 LWZ655384 MGV655384 MQR655384 NAN655384 NKJ655384 NUF655384 OEB655384 ONX655384 OXT655384 PHP655384 PRL655384 QBH655384 QLD655384 QUZ655384 REV655384 ROR655384 RYN655384 SIJ655384 SSF655384 TCB655384 TLX655384 TVT655384 UFP655384 UPL655384 UZH655384 VJD655384 VSZ655384 WCV655384 WMR655384 O720920 AF720920 KB720920 TX720920 ADT720920 ANP720920 AXL720920 BHH720920 BRD720920 CAZ720920 CKV720920 CUR720920 DEN720920 DOJ720920 DYF720920 EIB720920 ERX720920 FBT720920 FLP720920 FVL720920 GFH720920 GPD720920 GYZ720920 HIV720920 HSR720920 ICN720920 IMJ720920 IWF720920 JGB720920 JPX720920 JZT720920 KJP720920 KTL720920 LDH720920 LND720920 LWZ720920 MGV720920 MQR720920 NAN720920 NKJ720920 NUF720920 OEB720920 ONX720920 OXT720920 PHP720920 PRL720920 QBH720920 QLD720920 QUZ720920 REV720920 ROR720920 RYN720920 SIJ720920 SSF720920 TCB720920 TLX720920 TVT720920 UFP720920 UPL720920 UZH720920 VJD720920 VSZ720920 WCV720920 WMR720920 O786456 AF786456 KB786456 TX786456 ADT786456 ANP786456 AXL786456 BHH786456 BRD786456 CAZ786456 CKV786456 CUR786456 DEN786456 DOJ786456 DYF786456 EIB786456 ERX786456 FBT786456 FLP786456 FVL786456 GFH786456 GPD786456 GYZ786456 HIV786456 HSR786456 ICN786456 IMJ786456 IWF786456 JGB786456 JPX786456 JZT786456 KJP786456 KTL786456 LDH786456 LND786456 LWZ786456 MGV786456 MQR786456 NAN786456 NKJ786456 NUF786456 OEB786456 ONX786456 OXT786456 PHP786456 PRL786456 QBH786456 QLD786456 QUZ786456 REV786456 ROR786456 RYN786456 SIJ786456 SSF786456 TCB786456 TLX786456 TVT786456 UFP786456 UPL786456 UZH786456 VJD786456 VSZ786456 WCV786456 WMR786456 O851992 AF851992 KB851992 TX851992 ADT851992 ANP851992 AXL851992 BHH851992 BRD851992 CAZ851992 CKV851992 CUR851992 DEN851992 DOJ851992 DYF851992 EIB851992 ERX851992 FBT851992 FLP851992 FVL851992 GFH851992 GPD851992 GYZ851992 HIV851992 HSR851992 ICN851992 IMJ851992 IWF851992 JGB851992 JPX851992 JZT851992 KJP851992 KTL851992 LDH851992 LND851992 LWZ851992 MGV851992 MQR851992 NAN851992 NKJ851992 NUF851992 OEB851992 ONX851992 OXT851992 PHP851992 PRL851992 QBH851992 QLD851992 QUZ851992 REV851992 ROR851992 RYN851992 SIJ851992 SSF851992 TCB851992 TLX851992 TVT851992 UFP851992 UPL851992 UZH851992 VJD851992 VSZ851992 WCV851992 WMR851992 O917528 AF917528 KB917528 TX917528 ADT917528 ANP917528 AXL917528 BHH917528 BRD917528 CAZ917528 CKV917528 CUR917528 DEN917528 DOJ917528 DYF917528 EIB917528 ERX917528 FBT917528 FLP917528 FVL917528 GFH917528 GPD917528 GYZ917528 HIV917528 HSR917528 ICN917528 IMJ917528 IWF917528 JGB917528 JPX917528 JZT917528 KJP917528 KTL917528 LDH917528 LND917528 LWZ917528 MGV917528 MQR917528 NAN917528 NKJ917528 NUF917528 OEB917528 ONX917528 OXT917528 PHP917528 PRL917528 QBH917528 QLD917528 QUZ917528 REV917528 ROR917528 RYN917528 SIJ917528 SSF917528 TCB917528 TLX917528 TVT917528 UFP917528 UPL917528 UZH917528 VJD917528 VSZ917528 WCV917528 WMR917528 O983064 AF983064 KB983064 TX983064 ADT983064 ANP983064 AXL983064 BHH983064 BRD983064 CAZ983064 CKV983064 CUR983064 DEN983064 DOJ983064 DYF983064 EIB983064 ERX983064 FBT983064 FLP983064 FVL983064 GFH983064 GPD983064 GYZ983064 HIV983064 HSR983064 ICN983064 IMJ983064 IWF983064 JGB983064 JPX983064 JZT983064 KJP983064 KTL983064 LDH983064 LND983064 LWZ983064 MGV983064 MQR983064 NAN983064 NKJ983064 NUF983064 OEB983064 ONX983064 OXT983064 PHP983064 PRL983064 QBH983064 QLD983064 QUZ983064 REV983064 ROR983064 RYN983064 SIJ983064 SSF983064 TCB983064 TLX983064 TVT983064 UFP983064 UPL983064 UZH983064 VJD983064 VSZ983064 WCV983064 WMR983064">
      <formula1>lista.TXT.si_no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zoomScale="80" zoomScaleNormal="80" workbookViewId="0">
      <selection activeCell="B39" sqref="B39"/>
    </sheetView>
  </sheetViews>
  <sheetFormatPr baseColWidth="10" defaultColWidth="11.5546875" defaultRowHeight="13.2"/>
  <cols>
    <col min="1" max="1" width="44.21875" style="262" bestFit="1" customWidth="1"/>
    <col min="2" max="2" width="14.109375" style="262" customWidth="1"/>
    <col min="3" max="3" width="14" style="262" bestFit="1" customWidth="1"/>
    <col min="4" max="4" width="17.88671875" style="263" customWidth="1"/>
    <col min="5" max="5" width="16.77734375" style="262" customWidth="1"/>
    <col min="6" max="7" width="11.5546875" style="281"/>
    <col min="8" max="8" width="48.33203125" style="262" bestFit="1" customWidth="1"/>
    <col min="9" max="10" width="13.77734375" style="262" customWidth="1"/>
    <col min="11" max="16384" width="11.5546875" style="262"/>
  </cols>
  <sheetData>
    <row r="1" spans="1:12" ht="17.399999999999999">
      <c r="A1" s="261" t="s">
        <v>1757</v>
      </c>
      <c r="H1" s="377" t="s">
        <v>1758</v>
      </c>
      <c r="I1" s="377"/>
      <c r="J1" s="377"/>
    </row>
    <row r="2" spans="1:12">
      <c r="A2" s="264" t="s">
        <v>1407</v>
      </c>
      <c r="B2" s="263"/>
      <c r="C2" s="265" t="s">
        <v>1233</v>
      </c>
      <c r="E2" s="265" t="s">
        <v>1675</v>
      </c>
      <c r="H2" s="262" t="str">
        <f>+Flujo!A3</f>
        <v>Diferencia entre totales de activos y pasivos + patrimonio</v>
      </c>
      <c r="I2" s="266">
        <f>+Flujo!B3</f>
        <v>0</v>
      </c>
      <c r="J2" s="266">
        <f>+Flujo!C3</f>
        <v>0</v>
      </c>
    </row>
    <row r="3" spans="1:12">
      <c r="A3" s="267" t="s">
        <v>1408</v>
      </c>
      <c r="B3" s="266">
        <f>SUM('2018'!O101:O127)-SUM('2018'!O129:O131)</f>
        <v>0</v>
      </c>
      <c r="C3" s="268"/>
      <c r="E3" s="269"/>
      <c r="H3" s="262" t="str">
        <f>+Flujo!A6</f>
        <v>Diferencia entre efectivo neto de operaciones en el</v>
      </c>
      <c r="I3" s="266"/>
      <c r="J3" s="266"/>
    </row>
    <row r="4" spans="1:12">
      <c r="A4" s="267" t="s">
        <v>1410</v>
      </c>
      <c r="B4" s="279">
        <v>0</v>
      </c>
      <c r="H4" s="262" t="str">
        <f>+Flujo!A7</f>
        <v xml:space="preserve">  flujo de efectivo y la reconcil. del flujo de caja</v>
      </c>
      <c r="I4" s="266">
        <f>+Flujo!B7</f>
        <v>0</v>
      </c>
      <c r="J4" s="266">
        <v>0</v>
      </c>
    </row>
    <row r="5" spans="1:12">
      <c r="A5" s="267" t="s">
        <v>1411</v>
      </c>
      <c r="B5" s="279">
        <v>0</v>
      </c>
      <c r="H5" s="262" t="s">
        <v>1770</v>
      </c>
    </row>
    <row r="6" spans="1:12">
      <c r="A6" s="267" t="s">
        <v>1412</v>
      </c>
      <c r="B6" s="279">
        <v>0</v>
      </c>
      <c r="H6" s="262" t="s">
        <v>1771</v>
      </c>
      <c r="I6" s="266">
        <f>ROUND(+EFE!F73-'2019'!O28,2)</f>
        <v>0</v>
      </c>
    </row>
    <row r="7" spans="1:12">
      <c r="A7" s="267" t="s">
        <v>1571</v>
      </c>
      <c r="B7" s="279">
        <v>0</v>
      </c>
    </row>
    <row r="8" spans="1:12" ht="13.8" thickBot="1">
      <c r="A8" s="267" t="s">
        <v>1413</v>
      </c>
      <c r="B8" s="279"/>
    </row>
    <row r="9" spans="1:12" ht="13.8" thickBot="1">
      <c r="A9" s="264" t="s">
        <v>1414</v>
      </c>
      <c r="B9" s="270">
        <f>SUM(B3:B8)</f>
        <v>0</v>
      </c>
      <c r="C9" s="271">
        <f>+B9-E9</f>
        <v>0</v>
      </c>
      <c r="D9" s="263" t="str">
        <f>+IF(C9=0," ","revisar saldo 2019")</f>
        <v xml:space="preserve"> </v>
      </c>
      <c r="E9" s="266">
        <f>+SUM('2019'!O101:O127)-SUM('2019'!O129:O131)</f>
        <v>0</v>
      </c>
      <c r="H9" s="370"/>
      <c r="I9" s="371" t="s">
        <v>1778</v>
      </c>
      <c r="J9" s="371" t="s">
        <v>1779</v>
      </c>
    </row>
    <row r="10" spans="1:12">
      <c r="H10" s="364" t="s">
        <v>1784</v>
      </c>
      <c r="I10" s="374">
        <f>+Flujo!B22</f>
        <v>0</v>
      </c>
      <c r="J10" s="374">
        <f>+Flujo!C22</f>
        <v>0</v>
      </c>
    </row>
    <row r="11" spans="1:12">
      <c r="A11" s="263" t="str">
        <f>+Flujo!A35</f>
        <v>INTANGIBLES Y OTROS ACTIVOS:</v>
      </c>
      <c r="B11" s="263"/>
      <c r="C11" s="265" t="s">
        <v>1233</v>
      </c>
      <c r="E11" s="265" t="s">
        <v>1675</v>
      </c>
      <c r="H11" s="364" t="s">
        <v>1785</v>
      </c>
      <c r="I11" s="374">
        <f>+Flujo!B24+Flujo!B33+Flujo!B41+Flujo!B50+Flujo!B59+Flujo!B65+Flujo!B67</f>
        <v>0</v>
      </c>
      <c r="J11" s="374">
        <f>+Flujo!C24+Flujo!C33+Flujo!C41+Flujo!C50+Flujo!C59+Flujo!C65+Flujo!C67</f>
        <v>0</v>
      </c>
    </row>
    <row r="12" spans="1:12">
      <c r="A12" s="262" t="str">
        <f>+Flujo!A36</f>
        <v>Saldo inicial</v>
      </c>
      <c r="B12" s="272">
        <f>SUM('2018'!O133:O139)</f>
        <v>0</v>
      </c>
      <c r="C12" s="268"/>
      <c r="E12" s="269"/>
      <c r="H12" s="372" t="s">
        <v>1424</v>
      </c>
      <c r="I12" s="373">
        <f>+I10+I11</f>
        <v>0</v>
      </c>
      <c r="J12" s="373">
        <f>+J10+J11</f>
        <v>0</v>
      </c>
    </row>
    <row r="13" spans="1:12">
      <c r="A13" s="262" t="str">
        <f>+Flujo!A37</f>
        <v>Adiciones del año</v>
      </c>
      <c r="B13" s="279">
        <v>0</v>
      </c>
      <c r="H13" s="364" t="s">
        <v>1786</v>
      </c>
      <c r="I13" s="365">
        <f>+Flujo!B84</f>
        <v>0</v>
      </c>
      <c r="J13" s="365">
        <f>+Flujo!C84</f>
        <v>0</v>
      </c>
      <c r="L13" s="268"/>
    </row>
    <row r="14" spans="1:12">
      <c r="A14" s="262" t="str">
        <f>+Flujo!A38</f>
        <v>Precio de venta ***</v>
      </c>
      <c r="B14" s="279">
        <v>0</v>
      </c>
      <c r="H14" s="364" t="s">
        <v>1787</v>
      </c>
      <c r="I14" s="365">
        <f>+Flujo!B86+Flujo!B92+Flujo!B99+Flujo!B105</f>
        <v>0</v>
      </c>
      <c r="J14" s="365">
        <f>+Flujo!C86+Flujo!C92+Flujo!C99+Flujo!C105</f>
        <v>0</v>
      </c>
    </row>
    <row r="15" spans="1:12">
      <c r="A15" s="262" t="str">
        <f>+Flujo!A39</f>
        <v>Utilidad (pérdida) en venta</v>
      </c>
      <c r="B15" s="279">
        <v>0</v>
      </c>
      <c r="H15" s="372" t="s">
        <v>1783</v>
      </c>
      <c r="I15" s="373">
        <f>+I13+I14</f>
        <v>0</v>
      </c>
      <c r="J15" s="373">
        <f>+J13+J14</f>
        <v>0</v>
      </c>
    </row>
    <row r="16" spans="1:12">
      <c r="A16" s="262" t="str">
        <f>+Flujo!A40</f>
        <v>Amortización del año - costo de ventas ***</v>
      </c>
      <c r="B16" s="279">
        <v>0</v>
      </c>
      <c r="H16" s="364" t="s">
        <v>1773</v>
      </c>
      <c r="I16" s="365">
        <f>+'2019'!O384</f>
        <v>0</v>
      </c>
      <c r="J16" s="365">
        <f>+Flujo!C151-J15</f>
        <v>0</v>
      </c>
    </row>
    <row r="17" spans="1:10" ht="13.8" thickBot="1">
      <c r="A17" s="263" t="str">
        <f>+Flujo!A41</f>
        <v>Saldo final</v>
      </c>
      <c r="B17" s="270">
        <f>SUM(B12:B16)</f>
        <v>0</v>
      </c>
      <c r="C17" s="271">
        <f>+B17-E17</f>
        <v>0</v>
      </c>
      <c r="D17" s="263" t="str">
        <f>+IF(C17=0," ","revisar saldo 2019")</f>
        <v xml:space="preserve"> </v>
      </c>
      <c r="E17" s="266">
        <f>+SUM('2019'!O133:O137)-'2019'!O138-'2019'!O139</f>
        <v>0</v>
      </c>
      <c r="H17" s="372" t="s">
        <v>1782</v>
      </c>
      <c r="I17" s="365">
        <f>+I15+I16</f>
        <v>0</v>
      </c>
      <c r="J17" s="365">
        <f>+J15+J16</f>
        <v>0</v>
      </c>
    </row>
    <row r="18" spans="1:10">
      <c r="I18" s="268"/>
      <c r="J18" s="268"/>
    </row>
    <row r="19" spans="1:10">
      <c r="A19" s="263" t="str">
        <f>+Flujo!A43</f>
        <v>ACTIVOS BIOLOGICOS</v>
      </c>
      <c r="B19" s="263"/>
      <c r="C19" s="265" t="s">
        <v>1233</v>
      </c>
      <c r="E19" s="265" t="s">
        <v>1675</v>
      </c>
      <c r="H19" s="364" t="s">
        <v>1774</v>
      </c>
      <c r="I19" s="365">
        <f>+Flujo!B156</f>
        <v>0</v>
      </c>
    </row>
    <row r="20" spans="1:10">
      <c r="A20" s="262" t="str">
        <f>+Flujo!A44</f>
        <v>Saldo inicial</v>
      </c>
      <c r="B20" s="272">
        <f>+'2019'!O151-'2019'!O152-'2019'!O153+'2019'!O154+'2019'!O156-'2019'!O157-'2019'!O158+'2019'!O159</f>
        <v>0</v>
      </c>
      <c r="C20" s="268"/>
      <c r="E20" s="269"/>
      <c r="H20" s="364" t="s">
        <v>1775</v>
      </c>
      <c r="I20" s="365">
        <f>+Flujo!B157</f>
        <v>0</v>
      </c>
    </row>
    <row r="21" spans="1:10">
      <c r="A21" s="262" t="str">
        <f>+Flujo!A45</f>
        <v>Adiciones del año</v>
      </c>
      <c r="B21" s="279">
        <v>0</v>
      </c>
      <c r="H21" s="364" t="s">
        <v>1776</v>
      </c>
      <c r="I21" s="365">
        <f>+SUM(Flujo!B165:B175)+Flujo!B160</f>
        <v>0</v>
      </c>
    </row>
    <row r="22" spans="1:10">
      <c r="A22" s="262" t="s">
        <v>1459</v>
      </c>
      <c r="B22" s="279"/>
      <c r="H22" s="364" t="str">
        <f>+Flujo!A182</f>
        <v>Participación trabajadores</v>
      </c>
      <c r="I22" s="365">
        <f>+Flujo!B182</f>
        <v>0</v>
      </c>
      <c r="J22" s="262" t="s">
        <v>1780</v>
      </c>
    </row>
    <row r="23" spans="1:10">
      <c r="A23" s="262" t="str">
        <f>+Flujo!A47</f>
        <v>Precio de venta ***</v>
      </c>
      <c r="B23" s="279">
        <v>0</v>
      </c>
      <c r="H23" s="364" t="s">
        <v>1510</v>
      </c>
      <c r="I23" s="365">
        <f>+'2019'!O704</f>
        <v>0</v>
      </c>
      <c r="J23" s="262" t="s">
        <v>1788</v>
      </c>
    </row>
    <row r="24" spans="1:10">
      <c r="A24" s="262" t="str">
        <f>+Flujo!A48</f>
        <v>Utilidad (pérdida) en venta</v>
      </c>
      <c r="B24" s="279">
        <v>0</v>
      </c>
      <c r="H24" s="364" t="str">
        <f>+Flujo!A184</f>
        <v>Impuestos diferidos</v>
      </c>
      <c r="I24" s="365">
        <f>+Flujo!B184</f>
        <v>0</v>
      </c>
      <c r="J24" s="262" t="s">
        <v>1781</v>
      </c>
    </row>
    <row r="25" spans="1:10" ht="13.8" thickBot="1">
      <c r="A25" s="262" t="str">
        <f>+Flujo!A49</f>
        <v>Provisión pérdida valor de biológicos ***</v>
      </c>
      <c r="B25" s="279">
        <v>0</v>
      </c>
      <c r="H25" s="364" t="s">
        <v>498</v>
      </c>
      <c r="I25" s="368">
        <f>+I19-I20-I21-I22-I23-I24</f>
        <v>0</v>
      </c>
    </row>
    <row r="26" spans="1:10" ht="13.8" thickBot="1">
      <c r="A26" s="263" t="str">
        <f>+Flujo!A50</f>
        <v>Saldo final</v>
      </c>
      <c r="B26" s="270">
        <f>SUM(B20:B25)</f>
        <v>0</v>
      </c>
      <c r="C26" s="271">
        <f>+B26-E26</f>
        <v>0</v>
      </c>
      <c r="D26" s="263" t="str">
        <f>+IF(C26=0," ","revisar saldo 2019")</f>
        <v xml:space="preserve"> </v>
      </c>
      <c r="E26" s="266">
        <f>SUM('2019'!O151:O159)</f>
        <v>0</v>
      </c>
      <c r="H26" s="367" t="s">
        <v>1233</v>
      </c>
      <c r="I26" s="369">
        <f>+I25-I27</f>
        <v>0</v>
      </c>
    </row>
    <row r="27" spans="1:10">
      <c r="H27" s="364" t="s">
        <v>1777</v>
      </c>
      <c r="I27" s="366">
        <f>+'2019'!O369-'2019'!O370</f>
        <v>0</v>
      </c>
    </row>
    <row r="28" spans="1:10">
      <c r="A28" s="263" t="str">
        <f>+Flujo!A52</f>
        <v>INVERSIONES EN COMPAÑIAS RELACIONADAS:</v>
      </c>
      <c r="C28" s="265" t="s">
        <v>1233</v>
      </c>
      <c r="E28" s="265" t="s">
        <v>1675</v>
      </c>
    </row>
    <row r="29" spans="1:10">
      <c r="A29" s="262" t="str">
        <f>+Flujo!A53</f>
        <v>Saldo inicial</v>
      </c>
      <c r="B29" s="272">
        <f>+SUM('2018'!O167:O175)-O176</f>
        <v>0</v>
      </c>
      <c r="C29" s="268"/>
      <c r="E29" s="269"/>
    </row>
    <row r="30" spans="1:10">
      <c r="A30" s="262" t="str">
        <f>+Flujo!A54</f>
        <v>Inversiones en efectivo durante el año</v>
      </c>
      <c r="B30" s="279">
        <v>0</v>
      </c>
    </row>
    <row r="31" spans="1:10">
      <c r="A31" s="262" t="str">
        <f>+Flujo!A55</f>
        <v>Incremento en el valor del capital en el año</v>
      </c>
      <c r="B31" s="279">
        <v>0</v>
      </c>
    </row>
    <row r="32" spans="1:10">
      <c r="A32" s="262" t="str">
        <f>+Flujo!A56</f>
        <v>Dividendos en efectivo recibidos ***</v>
      </c>
      <c r="B32" s="279">
        <v>0</v>
      </c>
    </row>
    <row r="33" spans="1:6">
      <c r="A33" s="262" t="str">
        <f>+Flujo!A57</f>
        <v>Precio de venta ***</v>
      </c>
      <c r="B33" s="279">
        <v>0</v>
      </c>
    </row>
    <row r="34" spans="1:6">
      <c r="A34" s="262" t="str">
        <f>+Flujo!A58</f>
        <v>Ganancia (pérdida) en venta</v>
      </c>
      <c r="B34" s="279"/>
    </row>
    <row r="35" spans="1:6" ht="13.8" thickBot="1">
      <c r="A35" s="263" t="str">
        <f>+Flujo!A59</f>
        <v>Saldo final</v>
      </c>
      <c r="B35" s="270">
        <f>SUM(B29:B34)</f>
        <v>0</v>
      </c>
      <c r="C35" s="271">
        <f>+B35-E35</f>
        <v>0</v>
      </c>
      <c r="D35" s="263" t="str">
        <f>+IF(C35=0," ","revisar saldo 2019")</f>
        <v xml:space="preserve"> </v>
      </c>
      <c r="E35" s="266">
        <f>+'2019'!O167+'2019'!O168+'2019'!O170+'2019'!O171+'2019'!O173+'2019'!O174+'2019'!O175+'2019'!O176</f>
        <v>0</v>
      </c>
    </row>
    <row r="37" spans="1:6">
      <c r="A37" s="263" t="str">
        <f>+Flujo!A61</f>
        <v>OTROS ACTIVOS NO CORRIENTES:</v>
      </c>
      <c r="B37" s="263"/>
      <c r="C37" s="265" t="s">
        <v>1233</v>
      </c>
      <c r="E37" s="265" t="s">
        <v>1675</v>
      </c>
    </row>
    <row r="38" spans="1:6">
      <c r="A38" s="262" t="str">
        <f>+Flujo!A62</f>
        <v>Saldo inicial</v>
      </c>
      <c r="B38" s="273">
        <f>+'2018'!O215-B29-B20-B12-B3-Flujo!C67</f>
        <v>0</v>
      </c>
      <c r="C38" s="268"/>
      <c r="E38" s="269"/>
    </row>
    <row r="39" spans="1:6">
      <c r="A39" s="262" t="str">
        <f>+Flujo!A63</f>
        <v>Adiciones del año</v>
      </c>
      <c r="B39" s="279">
        <v>0</v>
      </c>
    </row>
    <row r="40" spans="1:6">
      <c r="A40" s="262" t="str">
        <f>+Flujo!A64</f>
        <v>Amortización del año ***</v>
      </c>
      <c r="B40" s="279">
        <v>0</v>
      </c>
    </row>
    <row r="41" spans="1:6" ht="13.8" thickBot="1">
      <c r="A41" s="263" t="str">
        <f>+Flujo!A65</f>
        <v>Saldo final</v>
      </c>
      <c r="B41" s="270">
        <f>SUM(B38:B40)</f>
        <v>0</v>
      </c>
      <c r="C41" s="271">
        <f>+B41-E41</f>
        <v>0</v>
      </c>
      <c r="D41" s="263" t="str">
        <f>+IF(C41=0," ","revisar saldo 2019")</f>
        <v xml:space="preserve"> </v>
      </c>
      <c r="E41" s="266">
        <f>'2019'!O215-Adicionales!B9-Adicionales!B17-Adicionales!B26-Adicionales!B35-Flujo!B67</f>
        <v>0</v>
      </c>
      <c r="F41" s="282"/>
    </row>
    <row r="42" spans="1:6">
      <c r="D42" s="274"/>
    </row>
    <row r="43" spans="1:6" ht="17.399999999999999">
      <c r="A43" s="261" t="s">
        <v>1756</v>
      </c>
    </row>
    <row r="44" spans="1:6">
      <c r="A44" s="263" t="str">
        <f>+Flujo!A88</f>
        <v>DEUDA A LARGO PLAZO:</v>
      </c>
      <c r="B44" s="272"/>
      <c r="C44" s="265" t="s">
        <v>1233</v>
      </c>
      <c r="E44" s="265" t="s">
        <v>1675</v>
      </c>
    </row>
    <row r="45" spans="1:6">
      <c r="A45" s="262" t="str">
        <f>+Flujo!A89</f>
        <v>Saldo inicial</v>
      </c>
      <c r="B45" s="280">
        <f>+SUM('2018'!O316:O327)</f>
        <v>0</v>
      </c>
      <c r="C45" s="268"/>
      <c r="E45" s="269"/>
    </row>
    <row r="46" spans="1:6">
      <c r="A46" s="262" t="str">
        <f>+Flujo!A90</f>
        <v>Deudas a largo plazo contratadas en el periodo</v>
      </c>
      <c r="B46" s="279"/>
    </row>
    <row r="47" spans="1:6">
      <c r="A47" s="262" t="str">
        <f>+Flujo!A91</f>
        <v>Transferencia a porción corriente</v>
      </c>
      <c r="B47" s="279">
        <v>0</v>
      </c>
    </row>
    <row r="48" spans="1:6" ht="13.8" thickBot="1">
      <c r="A48" s="263" t="str">
        <f>+Flujo!A92</f>
        <v>Saldo final</v>
      </c>
      <c r="B48" s="270">
        <f>SUM(B45:B47)</f>
        <v>0</v>
      </c>
      <c r="C48" s="271">
        <f>+B48-E48</f>
        <v>0</v>
      </c>
      <c r="D48" s="263" t="str">
        <f>+IF(C48=0," ","revisar saldo 2019")</f>
        <v xml:space="preserve"> </v>
      </c>
      <c r="E48" s="266">
        <f>+SUM('2019'!O316:O326)</f>
        <v>0</v>
      </c>
    </row>
    <row r="51" spans="1:5">
      <c r="A51" s="263" t="str">
        <f>+Flujo!A94</f>
        <v>PROVISION PARA JUBILACION PATRONAL:</v>
      </c>
      <c r="B51" s="275"/>
      <c r="C51" s="265" t="s">
        <v>1233</v>
      </c>
      <c r="E51" s="265" t="s">
        <v>1675</v>
      </c>
    </row>
    <row r="52" spans="1:5">
      <c r="A52" s="262" t="str">
        <f>+Flujo!A95</f>
        <v>Saldo inicial</v>
      </c>
      <c r="B52" s="272">
        <f>+'2018'!O329+'2018'!O330+'2018'!O331</f>
        <v>0</v>
      </c>
      <c r="C52" s="268"/>
      <c r="E52" s="269"/>
    </row>
    <row r="53" spans="1:5">
      <c r="A53" s="262" t="str">
        <f>+Flujo!A96</f>
        <v>Provisión del año</v>
      </c>
      <c r="B53" s="279">
        <v>0</v>
      </c>
      <c r="C53" s="268"/>
      <c r="E53" s="269"/>
    </row>
    <row r="54" spans="1:5">
      <c r="A54" s="262" t="str">
        <f>+Flujo!A97</f>
        <v>Pagos a ex-empleados ***</v>
      </c>
      <c r="B54" s="279">
        <v>0</v>
      </c>
    </row>
    <row r="55" spans="1:5">
      <c r="A55" s="262" t="str">
        <f>+Flujo!A98</f>
        <v>ORI</v>
      </c>
      <c r="B55" s="279">
        <v>0</v>
      </c>
    </row>
    <row r="56" spans="1:5" ht="13.8" thickBot="1">
      <c r="A56" s="263" t="str">
        <f>+Flujo!A99</f>
        <v>Saldo final</v>
      </c>
      <c r="B56" s="270">
        <f>SUM(B52:B55)</f>
        <v>0</v>
      </c>
      <c r="C56" s="271">
        <f>+B56-E56</f>
        <v>0</v>
      </c>
      <c r="D56" s="263" t="str">
        <f>+IF(C56=0," ","revisar saldo 2019")</f>
        <v xml:space="preserve"> </v>
      </c>
      <c r="E56" s="266">
        <f>+'2019'!O329+'2019'!O330+'2019'!O331</f>
        <v>0</v>
      </c>
    </row>
    <row r="58" spans="1:5">
      <c r="A58" s="263" t="str">
        <f>+Flujo!A101</f>
        <v>INGRESOS DIFERIDOS:</v>
      </c>
      <c r="C58" s="265" t="s">
        <v>1233</v>
      </c>
      <c r="E58" s="265" t="s">
        <v>1675</v>
      </c>
    </row>
    <row r="59" spans="1:5">
      <c r="A59" s="262" t="str">
        <f>+Flujo!A102</f>
        <v>Saldo inicial</v>
      </c>
      <c r="B59" s="272">
        <f>+'2018'!O342+'2018'!O343+'2018'!O344</f>
        <v>0</v>
      </c>
      <c r="C59" s="268"/>
      <c r="E59" s="269"/>
    </row>
    <row r="60" spans="1:5">
      <c r="A60" s="262" t="str">
        <f>+Flujo!A103</f>
        <v>Incrementos durante el año</v>
      </c>
      <c r="B60" s="279">
        <v>0</v>
      </c>
    </row>
    <row r="61" spans="1:5">
      <c r="A61" s="262" t="str">
        <f>+Flujo!A104</f>
        <v>Ingresos diferidos realizados en el año</v>
      </c>
      <c r="B61" s="279">
        <v>0</v>
      </c>
    </row>
    <row r="62" spans="1:5" ht="13.8" thickBot="1">
      <c r="A62" s="263" t="str">
        <f>+Flujo!A105</f>
        <v>Saldo final</v>
      </c>
      <c r="B62" s="270">
        <f>SUM(B59:B61)</f>
        <v>0</v>
      </c>
      <c r="C62" s="271">
        <f>+B62-E62</f>
        <v>0</v>
      </c>
      <c r="D62" s="263" t="str">
        <f>+IF(C62=0," ","revisar saldo 2019")</f>
        <v xml:space="preserve"> </v>
      </c>
      <c r="E62" s="266">
        <f>+'2019'!O343+'2019'!O344+'2019'!O345</f>
        <v>0</v>
      </c>
    </row>
    <row r="63" spans="1:5">
      <c r="D63" s="274"/>
    </row>
    <row r="64" spans="1:5">
      <c r="A64" s="263" t="str">
        <f>+Flujo!A107</f>
        <v>CAPITAL SOCIAL:</v>
      </c>
      <c r="C64" s="265" t="s">
        <v>1233</v>
      </c>
      <c r="E64" s="265" t="s">
        <v>1675</v>
      </c>
    </row>
    <row r="65" spans="1:5">
      <c r="A65" s="262" t="str">
        <f>+Flujo!A108</f>
        <v>Saldo inicial</v>
      </c>
      <c r="B65" s="276">
        <f>'2018'!O353+'2018'!O354</f>
        <v>0</v>
      </c>
      <c r="C65" s="268"/>
      <c r="E65" s="269"/>
    </row>
    <row r="66" spans="1:5">
      <c r="A66" s="262" t="str">
        <f>+Flujo!A109</f>
        <v>Capitalizaciones</v>
      </c>
      <c r="B66" s="279">
        <v>0</v>
      </c>
    </row>
    <row r="67" spans="1:5">
      <c r="A67" s="262" t="str">
        <f>+Flujo!A110</f>
        <v>Transferencia desde aportes futuras capitalizaciones</v>
      </c>
      <c r="B67" s="279">
        <v>0</v>
      </c>
    </row>
    <row r="68" spans="1:5">
      <c r="A68" s="262" t="str">
        <f>+Flujo!A111</f>
        <v>Transferencia desde utilidades retenidas</v>
      </c>
      <c r="B68" s="279">
        <v>0</v>
      </c>
    </row>
    <row r="69" spans="1:5">
      <c r="A69" s="262" t="str">
        <f>+Flujo!A112</f>
        <v>Transferencia desde reserva revalor. patrimonio</v>
      </c>
      <c r="B69" s="279">
        <v>0</v>
      </c>
    </row>
    <row r="70" spans="1:5">
      <c r="A70" s="262" t="s">
        <v>88</v>
      </c>
      <c r="B70" s="279">
        <v>0</v>
      </c>
    </row>
    <row r="71" spans="1:5">
      <c r="A71" s="262" t="str">
        <f>+Flujo!A114</f>
        <v>Transferencia desde reserva legal</v>
      </c>
      <c r="B71" s="279">
        <v>0</v>
      </c>
    </row>
    <row r="72" spans="1:5" ht="13.8" thickBot="1">
      <c r="A72" s="263" t="str">
        <f>+Flujo!A115</f>
        <v>Saldo final</v>
      </c>
      <c r="B72" s="270">
        <f>SUM(B65:B71)</f>
        <v>0</v>
      </c>
      <c r="C72" s="271">
        <f>+B72-E72</f>
        <v>0</v>
      </c>
      <c r="D72" s="263" t="str">
        <f>+IF(C72=0," ","revisar saldo 2019")</f>
        <v xml:space="preserve"> </v>
      </c>
      <c r="E72" s="266">
        <f>+'2019'!O353-'2019'!O354</f>
        <v>0</v>
      </c>
    </row>
    <row r="74" spans="1:5">
      <c r="A74" s="263" t="str">
        <f>+Flujo!A117</f>
        <v>APORTES PARA FUTURAS CAPITALIZACIONES:</v>
      </c>
      <c r="C74" s="265" t="s">
        <v>1233</v>
      </c>
      <c r="E74" s="265" t="s">
        <v>1675</v>
      </c>
    </row>
    <row r="75" spans="1:5">
      <c r="A75" s="262" t="str">
        <f>+Flujo!A118</f>
        <v>Saldo inicial</v>
      </c>
      <c r="B75" s="276">
        <f>'2018'!O355</f>
        <v>0</v>
      </c>
      <c r="C75" s="268">
        <f>+B75-E75</f>
        <v>0</v>
      </c>
      <c r="E75" s="269">
        <f>+'2018'!O355</f>
        <v>0</v>
      </c>
    </row>
    <row r="76" spans="1:5">
      <c r="A76" s="262" t="str">
        <f>+Flujo!A119</f>
        <v>Aportes en el periodo</v>
      </c>
      <c r="B76" s="279">
        <v>0</v>
      </c>
    </row>
    <row r="77" spans="1:5">
      <c r="A77" s="262" t="str">
        <f>+Flujo!A120</f>
        <v>Transferencia a capital social ***</v>
      </c>
      <c r="B77" s="276">
        <f>-B67</f>
        <v>0</v>
      </c>
    </row>
    <row r="78" spans="1:5" ht="13.8" thickBot="1">
      <c r="A78" s="263" t="str">
        <f>+Flujo!A121</f>
        <v>Saldo final</v>
      </c>
      <c r="B78" s="270">
        <f>SUM(B75:B77)</f>
        <v>0</v>
      </c>
      <c r="C78" s="271">
        <f>+B78-E78</f>
        <v>0</v>
      </c>
      <c r="D78" s="263" t="str">
        <f>+IF(C78=0," ","revisar saldo 2019")</f>
        <v xml:space="preserve"> </v>
      </c>
      <c r="E78" s="266">
        <f>+'2019'!O355</f>
        <v>0</v>
      </c>
    </row>
    <row r="80" spans="1:5">
      <c r="A80" s="263" t="str">
        <f>+Flujo!A123</f>
        <v>RESERVA REVALORIZACION DEL PATRIMONIO:</v>
      </c>
      <c r="C80" s="265" t="s">
        <v>1233</v>
      </c>
      <c r="E80" s="265" t="s">
        <v>1675</v>
      </c>
    </row>
    <row r="81" spans="1:5">
      <c r="A81" s="262" t="str">
        <f>+Flujo!A124</f>
        <v>Saldo inicial</v>
      </c>
      <c r="B81" s="276">
        <f>'2018'!O363+'2018'!O364+'2018'!O362+'2018'!O361</f>
        <v>0</v>
      </c>
      <c r="C81" s="268"/>
      <c r="E81" s="269"/>
    </row>
    <row r="82" spans="1:5">
      <c r="A82" s="262" t="str">
        <f>+Flujo!A125</f>
        <v>Revalorización del año</v>
      </c>
      <c r="B82" s="279">
        <v>0</v>
      </c>
    </row>
    <row r="83" spans="1:5">
      <c r="A83" s="262" t="str">
        <f>+Flujo!A126</f>
        <v>Ajustes</v>
      </c>
      <c r="B83" s="279">
        <v>0</v>
      </c>
    </row>
    <row r="84" spans="1:5">
      <c r="A84" s="262" t="s">
        <v>1761</v>
      </c>
      <c r="B84" s="279">
        <v>0</v>
      </c>
    </row>
    <row r="85" spans="1:5">
      <c r="A85" s="262" t="str">
        <f>+Flujo!A127</f>
        <v>Trasferencia a capital social ***</v>
      </c>
      <c r="B85" s="276">
        <f>-B69</f>
        <v>0</v>
      </c>
    </row>
    <row r="86" spans="1:5" ht="13.8" thickBot="1">
      <c r="A86" s="263" t="str">
        <f>+Flujo!A128</f>
        <v>Saldo final</v>
      </c>
      <c r="B86" s="270">
        <f>SUM(B81:B85)</f>
        <v>0</v>
      </c>
      <c r="C86" s="271">
        <f>+B86-E86</f>
        <v>0</v>
      </c>
      <c r="D86" s="263" t="str">
        <f>+IF(C86=0," ","revisar saldo final")</f>
        <v xml:space="preserve"> </v>
      </c>
      <c r="E86" s="266">
        <f>SUM('2019'!O361:O364)</f>
        <v>0</v>
      </c>
    </row>
    <row r="88" spans="1:5">
      <c r="A88" s="263" t="str">
        <f>+Flujo!A130</f>
        <v>OTROS RESULTADOS INTEGRALES</v>
      </c>
      <c r="C88" s="265"/>
      <c r="E88" s="265"/>
    </row>
    <row r="89" spans="1:5">
      <c r="A89" s="262" t="str">
        <f>+Flujo!A131</f>
        <v>Saldo inicial</v>
      </c>
      <c r="B89" s="276">
        <f>SUM('2018'!O374:O381)</f>
        <v>0</v>
      </c>
      <c r="C89" s="268"/>
      <c r="E89" s="269"/>
    </row>
    <row r="90" spans="1:5">
      <c r="A90" s="262" t="str">
        <f>+Flujo!A132</f>
        <v>Resultados del año</v>
      </c>
      <c r="B90" s="279">
        <v>0</v>
      </c>
    </row>
    <row r="91" spans="1:5">
      <c r="A91" s="262" t="str">
        <f>+Flujo!A133</f>
        <v>Otros***</v>
      </c>
      <c r="B91" s="279"/>
    </row>
    <row r="92" spans="1:5" ht="13.8" thickBot="1">
      <c r="A92" s="263" t="str">
        <f>+Flujo!A134</f>
        <v>Saldo final</v>
      </c>
      <c r="B92" s="270">
        <f>SUM(B89:B91)</f>
        <v>0</v>
      </c>
      <c r="C92" s="268">
        <f>+B92-E92</f>
        <v>0</v>
      </c>
      <c r="D92" s="263" t="str">
        <f>+IF(C92=0," ","revisar saldo final")</f>
        <v xml:space="preserve"> </v>
      </c>
      <c r="E92" s="266">
        <f>SUM('2019'!O374:O381)</f>
        <v>0</v>
      </c>
    </row>
    <row r="94" spans="1:5">
      <c r="A94" s="263" t="str">
        <f>+Flujo!A136</f>
        <v>RESERVA LEGAL:</v>
      </c>
      <c r="C94" s="265" t="s">
        <v>1233</v>
      </c>
      <c r="E94" s="265" t="s">
        <v>1675</v>
      </c>
    </row>
    <row r="95" spans="1:5">
      <c r="A95" s="262" t="str">
        <f>+Flujo!A137</f>
        <v>Saldo inicial</v>
      </c>
      <c r="B95" s="276">
        <f>'2018'!O357</f>
        <v>0</v>
      </c>
      <c r="C95" s="268"/>
      <c r="E95" s="269"/>
    </row>
    <row r="96" spans="1:5">
      <c r="A96" s="262" t="str">
        <f>+Flujo!A138</f>
        <v>Apropiaciones del año</v>
      </c>
      <c r="B96" s="279">
        <v>0</v>
      </c>
    </row>
    <row r="97" spans="1:5">
      <c r="A97" s="262" t="str">
        <f>+Flujo!A139</f>
        <v>Transferencias a capital social ***</v>
      </c>
      <c r="B97" s="276">
        <f>-B71</f>
        <v>0</v>
      </c>
    </row>
    <row r="98" spans="1:5" ht="13.8" thickBot="1">
      <c r="A98" s="263" t="str">
        <f>+Flujo!A140</f>
        <v>Saldo final</v>
      </c>
      <c r="B98" s="270">
        <f>SUM(B95:B97)</f>
        <v>0</v>
      </c>
      <c r="C98" s="271">
        <f>+B98-E98</f>
        <v>0</v>
      </c>
      <c r="D98" s="263" t="str">
        <f>+IF(C98=0," ","revisar saldo final")</f>
        <v xml:space="preserve"> </v>
      </c>
      <c r="E98" s="266">
        <f>'2019'!O357</f>
        <v>0</v>
      </c>
    </row>
    <row r="100" spans="1:5">
      <c r="A100" s="263" t="str">
        <f>+Flujo!A142</f>
        <v>RESERVA FACULTATIVA Y OTRAS:</v>
      </c>
      <c r="C100" s="265" t="s">
        <v>1233</v>
      </c>
      <c r="E100" s="265" t="s">
        <v>1675</v>
      </c>
    </row>
    <row r="101" spans="1:5">
      <c r="A101" s="262" t="str">
        <f>+Flujo!A143</f>
        <v>Saldo inicial</v>
      </c>
      <c r="B101" s="276">
        <f>'2018'!O358+'2018'!O359</f>
        <v>0</v>
      </c>
      <c r="C101" s="268"/>
      <c r="E101" s="269"/>
    </row>
    <row r="102" spans="1:5">
      <c r="A102" s="262" t="str">
        <f>+Flujo!A144</f>
        <v>Transferencias de (a) utilidades retenidas</v>
      </c>
      <c r="B102" s="279">
        <v>0</v>
      </c>
    </row>
    <row r="103" spans="1:5" ht="13.8" thickBot="1">
      <c r="A103" s="263" t="str">
        <f>+Flujo!A145</f>
        <v>Saldo final</v>
      </c>
      <c r="B103" s="270">
        <f>SUM(B101:B102)</f>
        <v>0</v>
      </c>
      <c r="C103" s="271">
        <f>+B103-E103</f>
        <v>0</v>
      </c>
      <c r="D103" s="263" t="str">
        <f>+IF(C103=0," ","revisar saldo final")</f>
        <v xml:space="preserve"> </v>
      </c>
      <c r="E103" s="266">
        <f>'2019'!O358+'2019'!O359</f>
        <v>0</v>
      </c>
    </row>
    <row r="105" spans="1:5">
      <c r="A105" s="263" t="str">
        <f>+Flujo!A148</f>
        <v>UTILIDADES RETENIDAS (PERDIDA)</v>
      </c>
      <c r="C105" s="265" t="s">
        <v>1233</v>
      </c>
      <c r="E105" s="265" t="s">
        <v>1675</v>
      </c>
    </row>
    <row r="106" spans="1:5">
      <c r="A106" s="262" t="s">
        <v>1408</v>
      </c>
      <c r="B106" s="276">
        <f>SUM('2018'!O361:O370)</f>
        <v>0</v>
      </c>
    </row>
    <row r="107" spans="1:5">
      <c r="A107" s="262" t="s">
        <v>1768</v>
      </c>
      <c r="B107" s="276">
        <f>'2019'!O369</f>
        <v>0</v>
      </c>
    </row>
    <row r="108" spans="1:5">
      <c r="A108" s="262" t="s">
        <v>1759</v>
      </c>
      <c r="B108" s="276">
        <f>-B68</f>
        <v>0</v>
      </c>
    </row>
    <row r="109" spans="1:5">
      <c r="A109" s="262" t="s">
        <v>1760</v>
      </c>
      <c r="B109" s="276">
        <f>-B84</f>
        <v>0</v>
      </c>
    </row>
    <row r="110" spans="1:5">
      <c r="A110" s="262" t="s">
        <v>1762</v>
      </c>
      <c r="B110" s="276">
        <f>-B96</f>
        <v>0</v>
      </c>
    </row>
    <row r="111" spans="1:5">
      <c r="A111" s="262" t="s">
        <v>1769</v>
      </c>
      <c r="B111" s="276">
        <f>-B102</f>
        <v>0</v>
      </c>
    </row>
    <row r="112" spans="1:5">
      <c r="A112" s="262" t="s">
        <v>1605</v>
      </c>
      <c r="B112" s="279">
        <v>0</v>
      </c>
    </row>
    <row r="113" spans="1:5">
      <c r="A113" s="262" t="s">
        <v>88</v>
      </c>
      <c r="B113" s="279"/>
    </row>
    <row r="114" spans="1:5" ht="13.8" thickBot="1">
      <c r="A114" s="263" t="s">
        <v>1414</v>
      </c>
      <c r="B114" s="277">
        <f>SUM(B106:B112)</f>
        <v>0</v>
      </c>
      <c r="C114" s="271">
        <f>ROUND(+B114-E114,2)</f>
        <v>0</v>
      </c>
      <c r="D114" s="263" t="str">
        <f>+IF(C114=0," ","revisar saldo final")</f>
        <v xml:space="preserve"> </v>
      </c>
      <c r="E114" s="269">
        <f>SUM('2019'!O361:O370)</f>
        <v>0</v>
      </c>
    </row>
    <row r="115" spans="1:5">
      <c r="B115" s="278"/>
    </row>
    <row r="116" spans="1:5">
      <c r="D116" s="274"/>
    </row>
    <row r="117" spans="1:5">
      <c r="D117" s="274"/>
    </row>
    <row r="118" spans="1:5">
      <c r="D118" s="274"/>
    </row>
  </sheetData>
  <sheetProtection password="AA41" sheet="1" objects="1" scenarios="1"/>
  <mergeCells count="1">
    <mergeCell ref="H1:J1"/>
  </mergeCells>
  <conditionalFormatting sqref="I2:J3">
    <cfRule type="cellIs" dxfId="43" priority="52" operator="lessThan">
      <formula>0</formula>
    </cfRule>
    <cfRule type="cellIs" dxfId="42" priority="53" operator="greaterThan">
      <formula>0</formula>
    </cfRule>
  </conditionalFormatting>
  <conditionalFormatting sqref="I4:J4">
    <cfRule type="cellIs" dxfId="41" priority="50" operator="lessThan">
      <formula>0</formula>
    </cfRule>
    <cfRule type="cellIs" dxfId="40" priority="51" operator="greaterThan">
      <formula>0</formula>
    </cfRule>
  </conditionalFormatting>
  <conditionalFormatting sqref="D27:D28 D36:D37 D51 D63 D79 D93 D99 D66:D71 D82:D87 D102:D104 D46:D47 D53:D55 D1:D19 D39:D40 D106:D113 D115:D116 D118:D1048576 D42:D44 D57 D73">
    <cfRule type="containsText" dxfId="39" priority="49" operator="containsText" text="revis">
      <formula>NOT(ISERROR(SEARCH("revis",D1)))</formula>
    </cfRule>
  </conditionalFormatting>
  <conditionalFormatting sqref="D21:D25">
    <cfRule type="containsText" dxfId="38" priority="47" operator="containsText" text="revis">
      <formula>NOT(ISERROR(SEARCH("revis",D21)))</formula>
    </cfRule>
  </conditionalFormatting>
  <conditionalFormatting sqref="D30:D34">
    <cfRule type="containsText" dxfId="37" priority="46" operator="containsText" text="revis">
      <formula>NOT(ISERROR(SEARCH("revis",D30)))</formula>
    </cfRule>
  </conditionalFormatting>
  <conditionalFormatting sqref="D60:D61">
    <cfRule type="containsText" dxfId="36" priority="43" operator="containsText" text="revis">
      <formula>NOT(ISERROR(SEARCH("revis",D60)))</formula>
    </cfRule>
  </conditionalFormatting>
  <conditionalFormatting sqref="D76:D77">
    <cfRule type="containsText" dxfId="35" priority="41" operator="containsText" text="revis">
      <formula>NOT(ISERROR(SEARCH("revis",D76)))</formula>
    </cfRule>
  </conditionalFormatting>
  <conditionalFormatting sqref="D90:D91">
    <cfRule type="containsText" dxfId="34" priority="39" operator="containsText" text="revis">
      <formula>NOT(ISERROR(SEARCH("revis",D90)))</formula>
    </cfRule>
  </conditionalFormatting>
  <conditionalFormatting sqref="D96:D98">
    <cfRule type="containsText" dxfId="33" priority="38" operator="containsText" text="revis">
      <formula>NOT(ISERROR(SEARCH("revis",D96)))</formula>
    </cfRule>
  </conditionalFormatting>
  <conditionalFormatting sqref="D58">
    <cfRule type="containsText" dxfId="32" priority="36" operator="containsText" text="revis">
      <formula>NOT(ISERROR(SEARCH("revis",D58)))</formula>
    </cfRule>
  </conditionalFormatting>
  <conditionalFormatting sqref="D64">
    <cfRule type="containsText" dxfId="31" priority="35" operator="containsText" text="revis">
      <formula>NOT(ISERROR(SEARCH("revis",D64)))</formula>
    </cfRule>
  </conditionalFormatting>
  <conditionalFormatting sqref="D74">
    <cfRule type="containsText" dxfId="30" priority="34" operator="containsText" text="revis">
      <formula>NOT(ISERROR(SEARCH("revis",D74)))</formula>
    </cfRule>
  </conditionalFormatting>
  <conditionalFormatting sqref="D80">
    <cfRule type="containsText" dxfId="29" priority="33" operator="containsText" text="revis">
      <formula>NOT(ISERROR(SEARCH("revis",D80)))</formula>
    </cfRule>
  </conditionalFormatting>
  <conditionalFormatting sqref="D88">
    <cfRule type="containsText" dxfId="28" priority="32" operator="containsText" text="revis">
      <formula>NOT(ISERROR(SEARCH("revis",D88)))</formula>
    </cfRule>
  </conditionalFormatting>
  <conditionalFormatting sqref="D94">
    <cfRule type="containsText" dxfId="27" priority="31" operator="containsText" text="revis">
      <formula>NOT(ISERROR(SEARCH("revis",D94)))</formula>
    </cfRule>
  </conditionalFormatting>
  <conditionalFormatting sqref="D100">
    <cfRule type="containsText" dxfId="26" priority="30" operator="containsText" text="revis">
      <formula>NOT(ISERROR(SEARCH("revis",D100)))</formula>
    </cfRule>
  </conditionalFormatting>
  <conditionalFormatting sqref="D20">
    <cfRule type="containsText" dxfId="25" priority="29" operator="containsText" text="revis">
      <formula>NOT(ISERROR(SEARCH("revis",D20)))</formula>
    </cfRule>
  </conditionalFormatting>
  <conditionalFormatting sqref="D29">
    <cfRule type="containsText" dxfId="24" priority="27" operator="containsText" text="revis">
      <formula>NOT(ISERROR(SEARCH("revis",D29)))</formula>
    </cfRule>
  </conditionalFormatting>
  <conditionalFormatting sqref="D38">
    <cfRule type="containsText" dxfId="23" priority="26" operator="containsText" text="revis">
      <formula>NOT(ISERROR(SEARCH("revis",D38)))</formula>
    </cfRule>
  </conditionalFormatting>
  <conditionalFormatting sqref="D45">
    <cfRule type="containsText" dxfId="22" priority="25" operator="containsText" text="revis">
      <formula>NOT(ISERROR(SEARCH("revis",D45)))</formula>
    </cfRule>
  </conditionalFormatting>
  <conditionalFormatting sqref="D52">
    <cfRule type="containsText" dxfId="21" priority="24" operator="containsText" text="revis">
      <formula>NOT(ISERROR(SEARCH("revis",D52)))</formula>
    </cfRule>
  </conditionalFormatting>
  <conditionalFormatting sqref="D65">
    <cfRule type="containsText" dxfId="20" priority="22" operator="containsText" text="revis">
      <formula>NOT(ISERROR(SEARCH("revis",D65)))</formula>
    </cfRule>
  </conditionalFormatting>
  <conditionalFormatting sqref="D75">
    <cfRule type="containsText" dxfId="19" priority="21" operator="containsText" text="revis">
      <formula>NOT(ISERROR(SEARCH("revis",D75)))</formula>
    </cfRule>
  </conditionalFormatting>
  <conditionalFormatting sqref="D81">
    <cfRule type="containsText" dxfId="18" priority="20" operator="containsText" text="revis">
      <formula>NOT(ISERROR(SEARCH("revis",D81)))</formula>
    </cfRule>
  </conditionalFormatting>
  <conditionalFormatting sqref="D89">
    <cfRule type="containsText" dxfId="17" priority="19" operator="containsText" text="revis">
      <formula>NOT(ISERROR(SEARCH("revis",D89)))</formula>
    </cfRule>
  </conditionalFormatting>
  <conditionalFormatting sqref="D95">
    <cfRule type="containsText" dxfId="16" priority="18" operator="containsText" text="revis">
      <formula>NOT(ISERROR(SEARCH("revis",D95)))</formula>
    </cfRule>
  </conditionalFormatting>
  <conditionalFormatting sqref="D101">
    <cfRule type="containsText" dxfId="15" priority="17" operator="containsText" text="revis">
      <formula>NOT(ISERROR(SEARCH("revis",D101)))</formula>
    </cfRule>
  </conditionalFormatting>
  <conditionalFormatting sqref="D26">
    <cfRule type="containsText" dxfId="14" priority="16" operator="containsText" text="revis">
      <formula>NOT(ISERROR(SEARCH("revis",D26)))</formula>
    </cfRule>
  </conditionalFormatting>
  <conditionalFormatting sqref="D35">
    <cfRule type="containsText" dxfId="13" priority="15" operator="containsText" text="revis">
      <formula>NOT(ISERROR(SEARCH("revis",D35)))</formula>
    </cfRule>
  </conditionalFormatting>
  <conditionalFormatting sqref="D105">
    <cfRule type="containsText" dxfId="12" priority="14" operator="containsText" text="revis">
      <formula>NOT(ISERROR(SEARCH("revis",D105)))</formula>
    </cfRule>
  </conditionalFormatting>
  <conditionalFormatting sqref="D114">
    <cfRule type="containsText" dxfId="11" priority="13" operator="containsText" text="revis">
      <formula>NOT(ISERROR(SEARCH("revis",D114)))</formula>
    </cfRule>
  </conditionalFormatting>
  <conditionalFormatting sqref="D117">
    <cfRule type="containsText" dxfId="10" priority="11" operator="containsText" text="revis">
      <formula>NOT(ISERROR(SEARCH("revis",D117)))</formula>
    </cfRule>
  </conditionalFormatting>
  <conditionalFormatting sqref="I6">
    <cfRule type="cellIs" dxfId="9" priority="9" operator="lessThan">
      <formula>0</formula>
    </cfRule>
    <cfRule type="cellIs" dxfId="8" priority="10" operator="greaterThan">
      <formula>0</formula>
    </cfRule>
  </conditionalFormatting>
  <conditionalFormatting sqref="D92">
    <cfRule type="containsText" dxfId="7" priority="8" operator="containsText" text="revis">
      <formula>NOT(ISERROR(SEARCH("revis",D92)))</formula>
    </cfRule>
  </conditionalFormatting>
  <conditionalFormatting sqref="D41">
    <cfRule type="containsText" dxfId="6" priority="7" operator="containsText" text="revis">
      <formula>NOT(ISERROR(SEARCH("revis",D41)))</formula>
    </cfRule>
  </conditionalFormatting>
  <conditionalFormatting sqref="D48">
    <cfRule type="containsText" dxfId="5" priority="6" operator="containsText" text="revis">
      <formula>NOT(ISERROR(SEARCH("revis",D48)))</formula>
    </cfRule>
  </conditionalFormatting>
  <conditionalFormatting sqref="D56">
    <cfRule type="containsText" dxfId="4" priority="5" operator="containsText" text="revis">
      <formula>NOT(ISERROR(SEARCH("revis",D56)))</formula>
    </cfRule>
  </conditionalFormatting>
  <conditionalFormatting sqref="D59">
    <cfRule type="containsText" dxfId="3" priority="4" operator="containsText" text="revis">
      <formula>NOT(ISERROR(SEARCH("revis",D59)))</formula>
    </cfRule>
  </conditionalFormatting>
  <conditionalFormatting sqref="D62">
    <cfRule type="containsText" dxfId="2" priority="3" operator="containsText" text="revis">
      <formula>NOT(ISERROR(SEARCH("revis",D62)))</formula>
    </cfRule>
  </conditionalFormatting>
  <conditionalFormatting sqref="D72">
    <cfRule type="containsText" dxfId="1" priority="2" operator="containsText" text="revis">
      <formula>NOT(ISERROR(SEARCH("revis",D72)))</formula>
    </cfRule>
  </conditionalFormatting>
  <conditionalFormatting sqref="D78">
    <cfRule type="containsText" dxfId="0" priority="1" operator="containsText" text="revis">
      <formula>NOT(ISERROR(SEARCH("revis",D78)))</formula>
    </cfRule>
  </conditionalFormatting>
  <pageMargins left="0.7" right="0.7" top="0.75" bottom="0.75" header="0.3" footer="0.3"/>
  <pageSetup orientation="portrait" r:id="rId1"/>
  <ignoredErrors>
    <ignoredError sqref="B12 B45 B52 B5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8"/>
  <sheetViews>
    <sheetView topLeftCell="A10" zoomScale="120" zoomScaleNormal="120" workbookViewId="0">
      <selection activeCell="F22" sqref="F22"/>
    </sheetView>
  </sheetViews>
  <sheetFormatPr baseColWidth="10" defaultRowHeight="14.4"/>
  <cols>
    <col min="1" max="1" width="1.109375" style="175" customWidth="1"/>
    <col min="2" max="2" width="1.6640625" style="175" customWidth="1"/>
    <col min="3" max="3" width="7.88671875" style="360" customWidth="1"/>
    <col min="4" max="4" width="73.88671875" style="360" customWidth="1"/>
    <col min="5" max="5" width="13.33203125" style="360" customWidth="1"/>
    <col min="6" max="6" width="14.21875" style="361" customWidth="1"/>
    <col min="7" max="7" width="5.109375" style="362" customWidth="1"/>
    <col min="8" max="256" width="11.5546875" style="175"/>
    <col min="257" max="257" width="1.109375" style="175" customWidth="1"/>
    <col min="258" max="258" width="1.6640625" style="175" customWidth="1"/>
    <col min="259" max="259" width="7.88671875" style="175" customWidth="1"/>
    <col min="260" max="260" width="60.33203125" style="175" customWidth="1"/>
    <col min="261" max="261" width="11.33203125" style="175" customWidth="1"/>
    <col min="262" max="262" width="11.77734375" style="175" customWidth="1"/>
    <col min="263" max="263" width="5.109375" style="175" customWidth="1"/>
    <col min="264" max="512" width="11.5546875" style="175"/>
    <col min="513" max="513" width="1.109375" style="175" customWidth="1"/>
    <col min="514" max="514" width="1.6640625" style="175" customWidth="1"/>
    <col min="515" max="515" width="7.88671875" style="175" customWidth="1"/>
    <col min="516" max="516" width="60.33203125" style="175" customWidth="1"/>
    <col min="517" max="517" width="11.33203125" style="175" customWidth="1"/>
    <col min="518" max="518" width="11.77734375" style="175" customWidth="1"/>
    <col min="519" max="519" width="5.109375" style="175" customWidth="1"/>
    <col min="520" max="768" width="11.5546875" style="175"/>
    <col min="769" max="769" width="1.109375" style="175" customWidth="1"/>
    <col min="770" max="770" width="1.6640625" style="175" customWidth="1"/>
    <col min="771" max="771" width="7.88671875" style="175" customWidth="1"/>
    <col min="772" max="772" width="60.33203125" style="175" customWidth="1"/>
    <col min="773" max="773" width="11.33203125" style="175" customWidth="1"/>
    <col min="774" max="774" width="11.77734375" style="175" customWidth="1"/>
    <col min="775" max="775" width="5.109375" style="175" customWidth="1"/>
    <col min="776" max="1024" width="11.5546875" style="175"/>
    <col min="1025" max="1025" width="1.109375" style="175" customWidth="1"/>
    <col min="1026" max="1026" width="1.6640625" style="175" customWidth="1"/>
    <col min="1027" max="1027" width="7.88671875" style="175" customWidth="1"/>
    <col min="1028" max="1028" width="60.33203125" style="175" customWidth="1"/>
    <col min="1029" max="1029" width="11.33203125" style="175" customWidth="1"/>
    <col min="1030" max="1030" width="11.77734375" style="175" customWidth="1"/>
    <col min="1031" max="1031" width="5.109375" style="175" customWidth="1"/>
    <col min="1032" max="1280" width="11.5546875" style="175"/>
    <col min="1281" max="1281" width="1.109375" style="175" customWidth="1"/>
    <col min="1282" max="1282" width="1.6640625" style="175" customWidth="1"/>
    <col min="1283" max="1283" width="7.88671875" style="175" customWidth="1"/>
    <col min="1284" max="1284" width="60.33203125" style="175" customWidth="1"/>
    <col min="1285" max="1285" width="11.33203125" style="175" customWidth="1"/>
    <col min="1286" max="1286" width="11.77734375" style="175" customWidth="1"/>
    <col min="1287" max="1287" width="5.109375" style="175" customWidth="1"/>
    <col min="1288" max="1536" width="11.5546875" style="175"/>
    <col min="1537" max="1537" width="1.109375" style="175" customWidth="1"/>
    <col min="1538" max="1538" width="1.6640625" style="175" customWidth="1"/>
    <col min="1539" max="1539" width="7.88671875" style="175" customWidth="1"/>
    <col min="1540" max="1540" width="60.33203125" style="175" customWidth="1"/>
    <col min="1541" max="1541" width="11.33203125" style="175" customWidth="1"/>
    <col min="1542" max="1542" width="11.77734375" style="175" customWidth="1"/>
    <col min="1543" max="1543" width="5.109375" style="175" customWidth="1"/>
    <col min="1544" max="1792" width="11.5546875" style="175"/>
    <col min="1793" max="1793" width="1.109375" style="175" customWidth="1"/>
    <col min="1794" max="1794" width="1.6640625" style="175" customWidth="1"/>
    <col min="1795" max="1795" width="7.88671875" style="175" customWidth="1"/>
    <col min="1796" max="1796" width="60.33203125" style="175" customWidth="1"/>
    <col min="1797" max="1797" width="11.33203125" style="175" customWidth="1"/>
    <col min="1798" max="1798" width="11.77734375" style="175" customWidth="1"/>
    <col min="1799" max="1799" width="5.109375" style="175" customWidth="1"/>
    <col min="1800" max="2048" width="11.5546875" style="175"/>
    <col min="2049" max="2049" width="1.109375" style="175" customWidth="1"/>
    <col min="2050" max="2050" width="1.6640625" style="175" customWidth="1"/>
    <col min="2051" max="2051" width="7.88671875" style="175" customWidth="1"/>
    <col min="2052" max="2052" width="60.33203125" style="175" customWidth="1"/>
    <col min="2053" max="2053" width="11.33203125" style="175" customWidth="1"/>
    <col min="2054" max="2054" width="11.77734375" style="175" customWidth="1"/>
    <col min="2055" max="2055" width="5.109375" style="175" customWidth="1"/>
    <col min="2056" max="2304" width="11.5546875" style="175"/>
    <col min="2305" max="2305" width="1.109375" style="175" customWidth="1"/>
    <col min="2306" max="2306" width="1.6640625" style="175" customWidth="1"/>
    <col min="2307" max="2307" width="7.88671875" style="175" customWidth="1"/>
    <col min="2308" max="2308" width="60.33203125" style="175" customWidth="1"/>
    <col min="2309" max="2309" width="11.33203125" style="175" customWidth="1"/>
    <col min="2310" max="2310" width="11.77734375" style="175" customWidth="1"/>
    <col min="2311" max="2311" width="5.109375" style="175" customWidth="1"/>
    <col min="2312" max="2560" width="11.5546875" style="175"/>
    <col min="2561" max="2561" width="1.109375" style="175" customWidth="1"/>
    <col min="2562" max="2562" width="1.6640625" style="175" customWidth="1"/>
    <col min="2563" max="2563" width="7.88671875" style="175" customWidth="1"/>
    <col min="2564" max="2564" width="60.33203125" style="175" customWidth="1"/>
    <col min="2565" max="2565" width="11.33203125" style="175" customWidth="1"/>
    <col min="2566" max="2566" width="11.77734375" style="175" customWidth="1"/>
    <col min="2567" max="2567" width="5.109375" style="175" customWidth="1"/>
    <col min="2568" max="2816" width="11.5546875" style="175"/>
    <col min="2817" max="2817" width="1.109375" style="175" customWidth="1"/>
    <col min="2818" max="2818" width="1.6640625" style="175" customWidth="1"/>
    <col min="2819" max="2819" width="7.88671875" style="175" customWidth="1"/>
    <col min="2820" max="2820" width="60.33203125" style="175" customWidth="1"/>
    <col min="2821" max="2821" width="11.33203125" style="175" customWidth="1"/>
    <col min="2822" max="2822" width="11.77734375" style="175" customWidth="1"/>
    <col min="2823" max="2823" width="5.109375" style="175" customWidth="1"/>
    <col min="2824" max="3072" width="11.5546875" style="175"/>
    <col min="3073" max="3073" width="1.109375" style="175" customWidth="1"/>
    <col min="3074" max="3074" width="1.6640625" style="175" customWidth="1"/>
    <col min="3075" max="3075" width="7.88671875" style="175" customWidth="1"/>
    <col min="3076" max="3076" width="60.33203125" style="175" customWidth="1"/>
    <col min="3077" max="3077" width="11.33203125" style="175" customWidth="1"/>
    <col min="3078" max="3078" width="11.77734375" style="175" customWidth="1"/>
    <col min="3079" max="3079" width="5.109375" style="175" customWidth="1"/>
    <col min="3080" max="3328" width="11.5546875" style="175"/>
    <col min="3329" max="3329" width="1.109375" style="175" customWidth="1"/>
    <col min="3330" max="3330" width="1.6640625" style="175" customWidth="1"/>
    <col min="3331" max="3331" width="7.88671875" style="175" customWidth="1"/>
    <col min="3332" max="3332" width="60.33203125" style="175" customWidth="1"/>
    <col min="3333" max="3333" width="11.33203125" style="175" customWidth="1"/>
    <col min="3334" max="3334" width="11.77734375" style="175" customWidth="1"/>
    <col min="3335" max="3335" width="5.109375" style="175" customWidth="1"/>
    <col min="3336" max="3584" width="11.5546875" style="175"/>
    <col min="3585" max="3585" width="1.109375" style="175" customWidth="1"/>
    <col min="3586" max="3586" width="1.6640625" style="175" customWidth="1"/>
    <col min="3587" max="3587" width="7.88671875" style="175" customWidth="1"/>
    <col min="3588" max="3588" width="60.33203125" style="175" customWidth="1"/>
    <col min="3589" max="3589" width="11.33203125" style="175" customWidth="1"/>
    <col min="3590" max="3590" width="11.77734375" style="175" customWidth="1"/>
    <col min="3591" max="3591" width="5.109375" style="175" customWidth="1"/>
    <col min="3592" max="3840" width="11.5546875" style="175"/>
    <col min="3841" max="3841" width="1.109375" style="175" customWidth="1"/>
    <col min="3842" max="3842" width="1.6640625" style="175" customWidth="1"/>
    <col min="3843" max="3843" width="7.88671875" style="175" customWidth="1"/>
    <col min="3844" max="3844" width="60.33203125" style="175" customWidth="1"/>
    <col min="3845" max="3845" width="11.33203125" style="175" customWidth="1"/>
    <col min="3846" max="3846" width="11.77734375" style="175" customWidth="1"/>
    <col min="3847" max="3847" width="5.109375" style="175" customWidth="1"/>
    <col min="3848" max="4096" width="11.5546875" style="175"/>
    <col min="4097" max="4097" width="1.109375" style="175" customWidth="1"/>
    <col min="4098" max="4098" width="1.6640625" style="175" customWidth="1"/>
    <col min="4099" max="4099" width="7.88671875" style="175" customWidth="1"/>
    <col min="4100" max="4100" width="60.33203125" style="175" customWidth="1"/>
    <col min="4101" max="4101" width="11.33203125" style="175" customWidth="1"/>
    <col min="4102" max="4102" width="11.77734375" style="175" customWidth="1"/>
    <col min="4103" max="4103" width="5.109375" style="175" customWidth="1"/>
    <col min="4104" max="4352" width="11.5546875" style="175"/>
    <col min="4353" max="4353" width="1.109375" style="175" customWidth="1"/>
    <col min="4354" max="4354" width="1.6640625" style="175" customWidth="1"/>
    <col min="4355" max="4355" width="7.88671875" style="175" customWidth="1"/>
    <col min="4356" max="4356" width="60.33203125" style="175" customWidth="1"/>
    <col min="4357" max="4357" width="11.33203125" style="175" customWidth="1"/>
    <col min="4358" max="4358" width="11.77734375" style="175" customWidth="1"/>
    <col min="4359" max="4359" width="5.109375" style="175" customWidth="1"/>
    <col min="4360" max="4608" width="11.5546875" style="175"/>
    <col min="4609" max="4609" width="1.109375" style="175" customWidth="1"/>
    <col min="4610" max="4610" width="1.6640625" style="175" customWidth="1"/>
    <col min="4611" max="4611" width="7.88671875" style="175" customWidth="1"/>
    <col min="4612" max="4612" width="60.33203125" style="175" customWidth="1"/>
    <col min="4613" max="4613" width="11.33203125" style="175" customWidth="1"/>
    <col min="4614" max="4614" width="11.77734375" style="175" customWidth="1"/>
    <col min="4615" max="4615" width="5.109375" style="175" customWidth="1"/>
    <col min="4616" max="4864" width="11.5546875" style="175"/>
    <col min="4865" max="4865" width="1.109375" style="175" customWidth="1"/>
    <col min="4866" max="4866" width="1.6640625" style="175" customWidth="1"/>
    <col min="4867" max="4867" width="7.88671875" style="175" customWidth="1"/>
    <col min="4868" max="4868" width="60.33203125" style="175" customWidth="1"/>
    <col min="4869" max="4869" width="11.33203125" style="175" customWidth="1"/>
    <col min="4870" max="4870" width="11.77734375" style="175" customWidth="1"/>
    <col min="4871" max="4871" width="5.109375" style="175" customWidth="1"/>
    <col min="4872" max="5120" width="11.5546875" style="175"/>
    <col min="5121" max="5121" width="1.109375" style="175" customWidth="1"/>
    <col min="5122" max="5122" width="1.6640625" style="175" customWidth="1"/>
    <col min="5123" max="5123" width="7.88671875" style="175" customWidth="1"/>
    <col min="5124" max="5124" width="60.33203125" style="175" customWidth="1"/>
    <col min="5125" max="5125" width="11.33203125" style="175" customWidth="1"/>
    <col min="5126" max="5126" width="11.77734375" style="175" customWidth="1"/>
    <col min="5127" max="5127" width="5.109375" style="175" customWidth="1"/>
    <col min="5128" max="5376" width="11.5546875" style="175"/>
    <col min="5377" max="5377" width="1.109375" style="175" customWidth="1"/>
    <col min="5378" max="5378" width="1.6640625" style="175" customWidth="1"/>
    <col min="5379" max="5379" width="7.88671875" style="175" customWidth="1"/>
    <col min="5380" max="5380" width="60.33203125" style="175" customWidth="1"/>
    <col min="5381" max="5381" width="11.33203125" style="175" customWidth="1"/>
    <col min="5382" max="5382" width="11.77734375" style="175" customWidth="1"/>
    <col min="5383" max="5383" width="5.109375" style="175" customWidth="1"/>
    <col min="5384" max="5632" width="11.5546875" style="175"/>
    <col min="5633" max="5633" width="1.109375" style="175" customWidth="1"/>
    <col min="5634" max="5634" width="1.6640625" style="175" customWidth="1"/>
    <col min="5635" max="5635" width="7.88671875" style="175" customWidth="1"/>
    <col min="5636" max="5636" width="60.33203125" style="175" customWidth="1"/>
    <col min="5637" max="5637" width="11.33203125" style="175" customWidth="1"/>
    <col min="5638" max="5638" width="11.77734375" style="175" customWidth="1"/>
    <col min="5639" max="5639" width="5.109375" style="175" customWidth="1"/>
    <col min="5640" max="5888" width="11.5546875" style="175"/>
    <col min="5889" max="5889" width="1.109375" style="175" customWidth="1"/>
    <col min="5890" max="5890" width="1.6640625" style="175" customWidth="1"/>
    <col min="5891" max="5891" width="7.88671875" style="175" customWidth="1"/>
    <col min="5892" max="5892" width="60.33203125" style="175" customWidth="1"/>
    <col min="5893" max="5893" width="11.33203125" style="175" customWidth="1"/>
    <col min="5894" max="5894" width="11.77734375" style="175" customWidth="1"/>
    <col min="5895" max="5895" width="5.109375" style="175" customWidth="1"/>
    <col min="5896" max="6144" width="11.5546875" style="175"/>
    <col min="6145" max="6145" width="1.109375" style="175" customWidth="1"/>
    <col min="6146" max="6146" width="1.6640625" style="175" customWidth="1"/>
    <col min="6147" max="6147" width="7.88671875" style="175" customWidth="1"/>
    <col min="6148" max="6148" width="60.33203125" style="175" customWidth="1"/>
    <col min="6149" max="6149" width="11.33203125" style="175" customWidth="1"/>
    <col min="6150" max="6150" width="11.77734375" style="175" customWidth="1"/>
    <col min="6151" max="6151" width="5.109375" style="175" customWidth="1"/>
    <col min="6152" max="6400" width="11.5546875" style="175"/>
    <col min="6401" max="6401" width="1.109375" style="175" customWidth="1"/>
    <col min="6402" max="6402" width="1.6640625" style="175" customWidth="1"/>
    <col min="6403" max="6403" width="7.88671875" style="175" customWidth="1"/>
    <col min="6404" max="6404" width="60.33203125" style="175" customWidth="1"/>
    <col min="6405" max="6405" width="11.33203125" style="175" customWidth="1"/>
    <col min="6406" max="6406" width="11.77734375" style="175" customWidth="1"/>
    <col min="6407" max="6407" width="5.109375" style="175" customWidth="1"/>
    <col min="6408" max="6656" width="11.5546875" style="175"/>
    <col min="6657" max="6657" width="1.109375" style="175" customWidth="1"/>
    <col min="6658" max="6658" width="1.6640625" style="175" customWidth="1"/>
    <col min="6659" max="6659" width="7.88671875" style="175" customWidth="1"/>
    <col min="6660" max="6660" width="60.33203125" style="175" customWidth="1"/>
    <col min="6661" max="6661" width="11.33203125" style="175" customWidth="1"/>
    <col min="6662" max="6662" width="11.77734375" style="175" customWidth="1"/>
    <col min="6663" max="6663" width="5.109375" style="175" customWidth="1"/>
    <col min="6664" max="6912" width="11.5546875" style="175"/>
    <col min="6913" max="6913" width="1.109375" style="175" customWidth="1"/>
    <col min="6914" max="6914" width="1.6640625" style="175" customWidth="1"/>
    <col min="6915" max="6915" width="7.88671875" style="175" customWidth="1"/>
    <col min="6916" max="6916" width="60.33203125" style="175" customWidth="1"/>
    <col min="6917" max="6917" width="11.33203125" style="175" customWidth="1"/>
    <col min="6918" max="6918" width="11.77734375" style="175" customWidth="1"/>
    <col min="6919" max="6919" width="5.109375" style="175" customWidth="1"/>
    <col min="6920" max="7168" width="11.5546875" style="175"/>
    <col min="7169" max="7169" width="1.109375" style="175" customWidth="1"/>
    <col min="7170" max="7170" width="1.6640625" style="175" customWidth="1"/>
    <col min="7171" max="7171" width="7.88671875" style="175" customWidth="1"/>
    <col min="7172" max="7172" width="60.33203125" style="175" customWidth="1"/>
    <col min="7173" max="7173" width="11.33203125" style="175" customWidth="1"/>
    <col min="7174" max="7174" width="11.77734375" style="175" customWidth="1"/>
    <col min="7175" max="7175" width="5.109375" style="175" customWidth="1"/>
    <col min="7176" max="7424" width="11.5546875" style="175"/>
    <col min="7425" max="7425" width="1.109375" style="175" customWidth="1"/>
    <col min="7426" max="7426" width="1.6640625" style="175" customWidth="1"/>
    <col min="7427" max="7427" width="7.88671875" style="175" customWidth="1"/>
    <col min="7428" max="7428" width="60.33203125" style="175" customWidth="1"/>
    <col min="7429" max="7429" width="11.33203125" style="175" customWidth="1"/>
    <col min="7430" max="7430" width="11.77734375" style="175" customWidth="1"/>
    <col min="7431" max="7431" width="5.109375" style="175" customWidth="1"/>
    <col min="7432" max="7680" width="11.5546875" style="175"/>
    <col min="7681" max="7681" width="1.109375" style="175" customWidth="1"/>
    <col min="7682" max="7682" width="1.6640625" style="175" customWidth="1"/>
    <col min="7683" max="7683" width="7.88671875" style="175" customWidth="1"/>
    <col min="7684" max="7684" width="60.33203125" style="175" customWidth="1"/>
    <col min="7685" max="7685" width="11.33203125" style="175" customWidth="1"/>
    <col min="7686" max="7686" width="11.77734375" style="175" customWidth="1"/>
    <col min="7687" max="7687" width="5.109375" style="175" customWidth="1"/>
    <col min="7688" max="7936" width="11.5546875" style="175"/>
    <col min="7937" max="7937" width="1.109375" style="175" customWidth="1"/>
    <col min="7938" max="7938" width="1.6640625" style="175" customWidth="1"/>
    <col min="7939" max="7939" width="7.88671875" style="175" customWidth="1"/>
    <col min="7940" max="7940" width="60.33203125" style="175" customWidth="1"/>
    <col min="7941" max="7941" width="11.33203125" style="175" customWidth="1"/>
    <col min="7942" max="7942" width="11.77734375" style="175" customWidth="1"/>
    <col min="7943" max="7943" width="5.109375" style="175" customWidth="1"/>
    <col min="7944" max="8192" width="11.5546875" style="175"/>
    <col min="8193" max="8193" width="1.109375" style="175" customWidth="1"/>
    <col min="8194" max="8194" width="1.6640625" style="175" customWidth="1"/>
    <col min="8195" max="8195" width="7.88671875" style="175" customWidth="1"/>
    <col min="8196" max="8196" width="60.33203125" style="175" customWidth="1"/>
    <col min="8197" max="8197" width="11.33203125" style="175" customWidth="1"/>
    <col min="8198" max="8198" width="11.77734375" style="175" customWidth="1"/>
    <col min="8199" max="8199" width="5.109375" style="175" customWidth="1"/>
    <col min="8200" max="8448" width="11.5546875" style="175"/>
    <col min="8449" max="8449" width="1.109375" style="175" customWidth="1"/>
    <col min="8450" max="8450" width="1.6640625" style="175" customWidth="1"/>
    <col min="8451" max="8451" width="7.88671875" style="175" customWidth="1"/>
    <col min="8452" max="8452" width="60.33203125" style="175" customWidth="1"/>
    <col min="8453" max="8453" width="11.33203125" style="175" customWidth="1"/>
    <col min="8454" max="8454" width="11.77734375" style="175" customWidth="1"/>
    <col min="8455" max="8455" width="5.109375" style="175" customWidth="1"/>
    <col min="8456" max="8704" width="11.5546875" style="175"/>
    <col min="8705" max="8705" width="1.109375" style="175" customWidth="1"/>
    <col min="8706" max="8706" width="1.6640625" style="175" customWidth="1"/>
    <col min="8707" max="8707" width="7.88671875" style="175" customWidth="1"/>
    <col min="8708" max="8708" width="60.33203125" style="175" customWidth="1"/>
    <col min="8709" max="8709" width="11.33203125" style="175" customWidth="1"/>
    <col min="8710" max="8710" width="11.77734375" style="175" customWidth="1"/>
    <col min="8711" max="8711" width="5.109375" style="175" customWidth="1"/>
    <col min="8712" max="8960" width="11.5546875" style="175"/>
    <col min="8961" max="8961" width="1.109375" style="175" customWidth="1"/>
    <col min="8962" max="8962" width="1.6640625" style="175" customWidth="1"/>
    <col min="8963" max="8963" width="7.88671875" style="175" customWidth="1"/>
    <col min="8964" max="8964" width="60.33203125" style="175" customWidth="1"/>
    <col min="8965" max="8965" width="11.33203125" style="175" customWidth="1"/>
    <col min="8966" max="8966" width="11.77734375" style="175" customWidth="1"/>
    <col min="8967" max="8967" width="5.109375" style="175" customWidth="1"/>
    <col min="8968" max="9216" width="11.5546875" style="175"/>
    <col min="9217" max="9217" width="1.109375" style="175" customWidth="1"/>
    <col min="9218" max="9218" width="1.6640625" style="175" customWidth="1"/>
    <col min="9219" max="9219" width="7.88671875" style="175" customWidth="1"/>
    <col min="9220" max="9220" width="60.33203125" style="175" customWidth="1"/>
    <col min="9221" max="9221" width="11.33203125" style="175" customWidth="1"/>
    <col min="9222" max="9222" width="11.77734375" style="175" customWidth="1"/>
    <col min="9223" max="9223" width="5.109375" style="175" customWidth="1"/>
    <col min="9224" max="9472" width="11.5546875" style="175"/>
    <col min="9473" max="9473" width="1.109375" style="175" customWidth="1"/>
    <col min="9474" max="9474" width="1.6640625" style="175" customWidth="1"/>
    <col min="9475" max="9475" width="7.88671875" style="175" customWidth="1"/>
    <col min="9476" max="9476" width="60.33203125" style="175" customWidth="1"/>
    <col min="9477" max="9477" width="11.33203125" style="175" customWidth="1"/>
    <col min="9478" max="9478" width="11.77734375" style="175" customWidth="1"/>
    <col min="9479" max="9479" width="5.109375" style="175" customWidth="1"/>
    <col min="9480" max="9728" width="11.5546875" style="175"/>
    <col min="9729" max="9729" width="1.109375" style="175" customWidth="1"/>
    <col min="9730" max="9730" width="1.6640625" style="175" customWidth="1"/>
    <col min="9731" max="9731" width="7.88671875" style="175" customWidth="1"/>
    <col min="9732" max="9732" width="60.33203125" style="175" customWidth="1"/>
    <col min="9733" max="9733" width="11.33203125" style="175" customWidth="1"/>
    <col min="9734" max="9734" width="11.77734375" style="175" customWidth="1"/>
    <col min="9735" max="9735" width="5.109375" style="175" customWidth="1"/>
    <col min="9736" max="9984" width="11.5546875" style="175"/>
    <col min="9985" max="9985" width="1.109375" style="175" customWidth="1"/>
    <col min="9986" max="9986" width="1.6640625" style="175" customWidth="1"/>
    <col min="9987" max="9987" width="7.88671875" style="175" customWidth="1"/>
    <col min="9988" max="9988" width="60.33203125" style="175" customWidth="1"/>
    <col min="9989" max="9989" width="11.33203125" style="175" customWidth="1"/>
    <col min="9990" max="9990" width="11.77734375" style="175" customWidth="1"/>
    <col min="9991" max="9991" width="5.109375" style="175" customWidth="1"/>
    <col min="9992" max="10240" width="11.5546875" style="175"/>
    <col min="10241" max="10241" width="1.109375" style="175" customWidth="1"/>
    <col min="10242" max="10242" width="1.6640625" style="175" customWidth="1"/>
    <col min="10243" max="10243" width="7.88671875" style="175" customWidth="1"/>
    <col min="10244" max="10244" width="60.33203125" style="175" customWidth="1"/>
    <col min="10245" max="10245" width="11.33203125" style="175" customWidth="1"/>
    <col min="10246" max="10246" width="11.77734375" style="175" customWidth="1"/>
    <col min="10247" max="10247" width="5.109375" style="175" customWidth="1"/>
    <col min="10248" max="10496" width="11.5546875" style="175"/>
    <col min="10497" max="10497" width="1.109375" style="175" customWidth="1"/>
    <col min="10498" max="10498" width="1.6640625" style="175" customWidth="1"/>
    <col min="10499" max="10499" width="7.88671875" style="175" customWidth="1"/>
    <col min="10500" max="10500" width="60.33203125" style="175" customWidth="1"/>
    <col min="10501" max="10501" width="11.33203125" style="175" customWidth="1"/>
    <col min="10502" max="10502" width="11.77734375" style="175" customWidth="1"/>
    <col min="10503" max="10503" width="5.109375" style="175" customWidth="1"/>
    <col min="10504" max="10752" width="11.5546875" style="175"/>
    <col min="10753" max="10753" width="1.109375" style="175" customWidth="1"/>
    <col min="10754" max="10754" width="1.6640625" style="175" customWidth="1"/>
    <col min="10755" max="10755" width="7.88671875" style="175" customWidth="1"/>
    <col min="10756" max="10756" width="60.33203125" style="175" customWidth="1"/>
    <col min="10757" max="10757" width="11.33203125" style="175" customWidth="1"/>
    <col min="10758" max="10758" width="11.77734375" style="175" customWidth="1"/>
    <col min="10759" max="10759" width="5.109375" style="175" customWidth="1"/>
    <col min="10760" max="11008" width="11.5546875" style="175"/>
    <col min="11009" max="11009" width="1.109375" style="175" customWidth="1"/>
    <col min="11010" max="11010" width="1.6640625" style="175" customWidth="1"/>
    <col min="11011" max="11011" width="7.88671875" style="175" customWidth="1"/>
    <col min="11012" max="11012" width="60.33203125" style="175" customWidth="1"/>
    <col min="11013" max="11013" width="11.33203125" style="175" customWidth="1"/>
    <col min="11014" max="11014" width="11.77734375" style="175" customWidth="1"/>
    <col min="11015" max="11015" width="5.109375" style="175" customWidth="1"/>
    <col min="11016" max="11264" width="11.5546875" style="175"/>
    <col min="11265" max="11265" width="1.109375" style="175" customWidth="1"/>
    <col min="11266" max="11266" width="1.6640625" style="175" customWidth="1"/>
    <col min="11267" max="11267" width="7.88671875" style="175" customWidth="1"/>
    <col min="11268" max="11268" width="60.33203125" style="175" customWidth="1"/>
    <col min="11269" max="11269" width="11.33203125" style="175" customWidth="1"/>
    <col min="11270" max="11270" width="11.77734375" style="175" customWidth="1"/>
    <col min="11271" max="11271" width="5.109375" style="175" customWidth="1"/>
    <col min="11272" max="11520" width="11.5546875" style="175"/>
    <col min="11521" max="11521" width="1.109375" style="175" customWidth="1"/>
    <col min="11522" max="11522" width="1.6640625" style="175" customWidth="1"/>
    <col min="11523" max="11523" width="7.88671875" style="175" customWidth="1"/>
    <col min="11524" max="11524" width="60.33203125" style="175" customWidth="1"/>
    <col min="11525" max="11525" width="11.33203125" style="175" customWidth="1"/>
    <col min="11526" max="11526" width="11.77734375" style="175" customWidth="1"/>
    <col min="11527" max="11527" width="5.109375" style="175" customWidth="1"/>
    <col min="11528" max="11776" width="11.5546875" style="175"/>
    <col min="11777" max="11777" width="1.109375" style="175" customWidth="1"/>
    <col min="11778" max="11778" width="1.6640625" style="175" customWidth="1"/>
    <col min="11779" max="11779" width="7.88671875" style="175" customWidth="1"/>
    <col min="11780" max="11780" width="60.33203125" style="175" customWidth="1"/>
    <col min="11781" max="11781" width="11.33203125" style="175" customWidth="1"/>
    <col min="11782" max="11782" width="11.77734375" style="175" customWidth="1"/>
    <col min="11783" max="11783" width="5.109375" style="175" customWidth="1"/>
    <col min="11784" max="12032" width="11.5546875" style="175"/>
    <col min="12033" max="12033" width="1.109375" style="175" customWidth="1"/>
    <col min="12034" max="12034" width="1.6640625" style="175" customWidth="1"/>
    <col min="12035" max="12035" width="7.88671875" style="175" customWidth="1"/>
    <col min="12036" max="12036" width="60.33203125" style="175" customWidth="1"/>
    <col min="12037" max="12037" width="11.33203125" style="175" customWidth="1"/>
    <col min="12038" max="12038" width="11.77734375" style="175" customWidth="1"/>
    <col min="12039" max="12039" width="5.109375" style="175" customWidth="1"/>
    <col min="12040" max="12288" width="11.5546875" style="175"/>
    <col min="12289" max="12289" width="1.109375" style="175" customWidth="1"/>
    <col min="12290" max="12290" width="1.6640625" style="175" customWidth="1"/>
    <col min="12291" max="12291" width="7.88671875" style="175" customWidth="1"/>
    <col min="12292" max="12292" width="60.33203125" style="175" customWidth="1"/>
    <col min="12293" max="12293" width="11.33203125" style="175" customWidth="1"/>
    <col min="12294" max="12294" width="11.77734375" style="175" customWidth="1"/>
    <col min="12295" max="12295" width="5.109375" style="175" customWidth="1"/>
    <col min="12296" max="12544" width="11.5546875" style="175"/>
    <col min="12545" max="12545" width="1.109375" style="175" customWidth="1"/>
    <col min="12546" max="12546" width="1.6640625" style="175" customWidth="1"/>
    <col min="12547" max="12547" width="7.88671875" style="175" customWidth="1"/>
    <col min="12548" max="12548" width="60.33203125" style="175" customWidth="1"/>
    <col min="12549" max="12549" width="11.33203125" style="175" customWidth="1"/>
    <col min="12550" max="12550" width="11.77734375" style="175" customWidth="1"/>
    <col min="12551" max="12551" width="5.109375" style="175" customWidth="1"/>
    <col min="12552" max="12800" width="11.5546875" style="175"/>
    <col min="12801" max="12801" width="1.109375" style="175" customWidth="1"/>
    <col min="12802" max="12802" width="1.6640625" style="175" customWidth="1"/>
    <col min="12803" max="12803" width="7.88671875" style="175" customWidth="1"/>
    <col min="12804" max="12804" width="60.33203125" style="175" customWidth="1"/>
    <col min="12805" max="12805" width="11.33203125" style="175" customWidth="1"/>
    <col min="12806" max="12806" width="11.77734375" style="175" customWidth="1"/>
    <col min="12807" max="12807" width="5.109375" style="175" customWidth="1"/>
    <col min="12808" max="13056" width="11.5546875" style="175"/>
    <col min="13057" max="13057" width="1.109375" style="175" customWidth="1"/>
    <col min="13058" max="13058" width="1.6640625" style="175" customWidth="1"/>
    <col min="13059" max="13059" width="7.88671875" style="175" customWidth="1"/>
    <col min="13060" max="13060" width="60.33203125" style="175" customWidth="1"/>
    <col min="13061" max="13061" width="11.33203125" style="175" customWidth="1"/>
    <col min="13062" max="13062" width="11.77734375" style="175" customWidth="1"/>
    <col min="13063" max="13063" width="5.109375" style="175" customWidth="1"/>
    <col min="13064" max="13312" width="11.5546875" style="175"/>
    <col min="13313" max="13313" width="1.109375" style="175" customWidth="1"/>
    <col min="13314" max="13314" width="1.6640625" style="175" customWidth="1"/>
    <col min="13315" max="13315" width="7.88671875" style="175" customWidth="1"/>
    <col min="13316" max="13316" width="60.33203125" style="175" customWidth="1"/>
    <col min="13317" max="13317" width="11.33203125" style="175" customWidth="1"/>
    <col min="13318" max="13318" width="11.77734375" style="175" customWidth="1"/>
    <col min="13319" max="13319" width="5.109375" style="175" customWidth="1"/>
    <col min="13320" max="13568" width="11.5546875" style="175"/>
    <col min="13569" max="13569" width="1.109375" style="175" customWidth="1"/>
    <col min="13570" max="13570" width="1.6640625" style="175" customWidth="1"/>
    <col min="13571" max="13571" width="7.88671875" style="175" customWidth="1"/>
    <col min="13572" max="13572" width="60.33203125" style="175" customWidth="1"/>
    <col min="13573" max="13573" width="11.33203125" style="175" customWidth="1"/>
    <col min="13574" max="13574" width="11.77734375" style="175" customWidth="1"/>
    <col min="13575" max="13575" width="5.109375" style="175" customWidth="1"/>
    <col min="13576" max="13824" width="11.5546875" style="175"/>
    <col min="13825" max="13825" width="1.109375" style="175" customWidth="1"/>
    <col min="13826" max="13826" width="1.6640625" style="175" customWidth="1"/>
    <col min="13827" max="13827" width="7.88671875" style="175" customWidth="1"/>
    <col min="13828" max="13828" width="60.33203125" style="175" customWidth="1"/>
    <col min="13829" max="13829" width="11.33203125" style="175" customWidth="1"/>
    <col min="13830" max="13830" width="11.77734375" style="175" customWidth="1"/>
    <col min="13831" max="13831" width="5.109375" style="175" customWidth="1"/>
    <col min="13832" max="14080" width="11.5546875" style="175"/>
    <col min="14081" max="14081" width="1.109375" style="175" customWidth="1"/>
    <col min="14082" max="14082" width="1.6640625" style="175" customWidth="1"/>
    <col min="14083" max="14083" width="7.88671875" style="175" customWidth="1"/>
    <col min="14084" max="14084" width="60.33203125" style="175" customWidth="1"/>
    <col min="14085" max="14085" width="11.33203125" style="175" customWidth="1"/>
    <col min="14086" max="14086" width="11.77734375" style="175" customWidth="1"/>
    <col min="14087" max="14087" width="5.109375" style="175" customWidth="1"/>
    <col min="14088" max="14336" width="11.5546875" style="175"/>
    <col min="14337" max="14337" width="1.109375" style="175" customWidth="1"/>
    <col min="14338" max="14338" width="1.6640625" style="175" customWidth="1"/>
    <col min="14339" max="14339" width="7.88671875" style="175" customWidth="1"/>
    <col min="14340" max="14340" width="60.33203125" style="175" customWidth="1"/>
    <col min="14341" max="14341" width="11.33203125" style="175" customWidth="1"/>
    <col min="14342" max="14342" width="11.77734375" style="175" customWidth="1"/>
    <col min="14343" max="14343" width="5.109375" style="175" customWidth="1"/>
    <col min="14344" max="14592" width="11.5546875" style="175"/>
    <col min="14593" max="14593" width="1.109375" style="175" customWidth="1"/>
    <col min="14594" max="14594" width="1.6640625" style="175" customWidth="1"/>
    <col min="14595" max="14595" width="7.88671875" style="175" customWidth="1"/>
    <col min="14596" max="14596" width="60.33203125" style="175" customWidth="1"/>
    <col min="14597" max="14597" width="11.33203125" style="175" customWidth="1"/>
    <col min="14598" max="14598" width="11.77734375" style="175" customWidth="1"/>
    <col min="14599" max="14599" width="5.109375" style="175" customWidth="1"/>
    <col min="14600" max="14848" width="11.5546875" style="175"/>
    <col min="14849" max="14849" width="1.109375" style="175" customWidth="1"/>
    <col min="14850" max="14850" width="1.6640625" style="175" customWidth="1"/>
    <col min="14851" max="14851" width="7.88671875" style="175" customWidth="1"/>
    <col min="14852" max="14852" width="60.33203125" style="175" customWidth="1"/>
    <col min="14853" max="14853" width="11.33203125" style="175" customWidth="1"/>
    <col min="14854" max="14854" width="11.77734375" style="175" customWidth="1"/>
    <col min="14855" max="14855" width="5.109375" style="175" customWidth="1"/>
    <col min="14856" max="15104" width="11.5546875" style="175"/>
    <col min="15105" max="15105" width="1.109375" style="175" customWidth="1"/>
    <col min="15106" max="15106" width="1.6640625" style="175" customWidth="1"/>
    <col min="15107" max="15107" width="7.88671875" style="175" customWidth="1"/>
    <col min="15108" max="15108" width="60.33203125" style="175" customWidth="1"/>
    <col min="15109" max="15109" width="11.33203125" style="175" customWidth="1"/>
    <col min="15110" max="15110" width="11.77734375" style="175" customWidth="1"/>
    <col min="15111" max="15111" width="5.109375" style="175" customWidth="1"/>
    <col min="15112" max="15360" width="11.5546875" style="175"/>
    <col min="15361" max="15361" width="1.109375" style="175" customWidth="1"/>
    <col min="15362" max="15362" width="1.6640625" style="175" customWidth="1"/>
    <col min="15363" max="15363" width="7.88671875" style="175" customWidth="1"/>
    <col min="15364" max="15364" width="60.33203125" style="175" customWidth="1"/>
    <col min="15365" max="15365" width="11.33203125" style="175" customWidth="1"/>
    <col min="15366" max="15366" width="11.77734375" style="175" customWidth="1"/>
    <col min="15367" max="15367" width="5.109375" style="175" customWidth="1"/>
    <col min="15368" max="15616" width="11.5546875" style="175"/>
    <col min="15617" max="15617" width="1.109375" style="175" customWidth="1"/>
    <col min="15618" max="15618" width="1.6640625" style="175" customWidth="1"/>
    <col min="15619" max="15619" width="7.88671875" style="175" customWidth="1"/>
    <col min="15620" max="15620" width="60.33203125" style="175" customWidth="1"/>
    <col min="15621" max="15621" width="11.33203125" style="175" customWidth="1"/>
    <col min="15622" max="15622" width="11.77734375" style="175" customWidth="1"/>
    <col min="15623" max="15623" width="5.109375" style="175" customWidth="1"/>
    <col min="15624" max="15872" width="11.5546875" style="175"/>
    <col min="15873" max="15873" width="1.109375" style="175" customWidth="1"/>
    <col min="15874" max="15874" width="1.6640625" style="175" customWidth="1"/>
    <col min="15875" max="15875" width="7.88671875" style="175" customWidth="1"/>
    <col min="15876" max="15876" width="60.33203125" style="175" customWidth="1"/>
    <col min="15877" max="15877" width="11.33203125" style="175" customWidth="1"/>
    <col min="15878" max="15878" width="11.77734375" style="175" customWidth="1"/>
    <col min="15879" max="15879" width="5.109375" style="175" customWidth="1"/>
    <col min="15880" max="16128" width="11.5546875" style="175"/>
    <col min="16129" max="16129" width="1.109375" style="175" customWidth="1"/>
    <col min="16130" max="16130" width="1.6640625" style="175" customWidth="1"/>
    <col min="16131" max="16131" width="7.88671875" style="175" customWidth="1"/>
    <col min="16132" max="16132" width="60.33203125" style="175" customWidth="1"/>
    <col min="16133" max="16133" width="11.33203125" style="175" customWidth="1"/>
    <col min="16134" max="16134" width="11.77734375" style="175" customWidth="1"/>
    <col min="16135" max="16135" width="5.109375" style="175" customWidth="1"/>
    <col min="16136" max="16384" width="11.5546875" style="175"/>
  </cols>
  <sheetData>
    <row r="1" spans="2:10" ht="12.6" thickBot="1">
      <c r="B1" s="176"/>
      <c r="C1" s="283"/>
      <c r="D1" s="283"/>
      <c r="E1" s="283"/>
      <c r="F1" s="284"/>
      <c r="G1" s="285"/>
    </row>
    <row r="2" spans="2:10" ht="12">
      <c r="B2" s="176"/>
      <c r="C2" s="286" t="s">
        <v>1575</v>
      </c>
      <c r="D2" s="287"/>
      <c r="E2" s="288" t="s">
        <v>1576</v>
      </c>
      <c r="F2" s="379" t="s">
        <v>1577</v>
      </c>
      <c r="G2" s="380"/>
      <c r="H2" s="177"/>
      <c r="I2" s="177"/>
      <c r="J2" s="177"/>
    </row>
    <row r="3" spans="2:10" ht="12">
      <c r="B3" s="176"/>
      <c r="C3" s="286" t="s">
        <v>1578</v>
      </c>
      <c r="D3" s="287"/>
      <c r="E3" s="289" t="s">
        <v>1579</v>
      </c>
      <c r="F3" s="290" t="s">
        <v>1580</v>
      </c>
      <c r="G3" s="291"/>
      <c r="H3" s="177"/>
      <c r="I3" s="177"/>
      <c r="J3" s="177"/>
    </row>
    <row r="4" spans="2:10" ht="12">
      <c r="B4" s="176"/>
      <c r="C4" s="286" t="s">
        <v>1581</v>
      </c>
      <c r="D4" s="287"/>
      <c r="E4" s="289" t="s">
        <v>1582</v>
      </c>
      <c r="F4" s="290" t="s">
        <v>1583</v>
      </c>
      <c r="G4" s="292"/>
      <c r="H4" s="177"/>
      <c r="I4" s="177"/>
      <c r="J4" s="177"/>
    </row>
    <row r="5" spans="2:10" ht="12">
      <c r="B5" s="176"/>
      <c r="C5" s="286" t="s">
        <v>1584</v>
      </c>
      <c r="D5" s="287"/>
      <c r="E5" s="293"/>
      <c r="F5" s="294"/>
      <c r="G5" s="295"/>
      <c r="H5" s="177"/>
      <c r="I5" s="177"/>
      <c r="J5" s="177"/>
    </row>
    <row r="6" spans="2:10" ht="12">
      <c r="B6" s="176"/>
      <c r="C6" s="286" t="s">
        <v>1585</v>
      </c>
      <c r="D6" s="287"/>
      <c r="E6" s="293"/>
      <c r="F6" s="294"/>
      <c r="G6" s="295"/>
      <c r="H6" s="177"/>
      <c r="I6" s="177"/>
      <c r="J6" s="177"/>
    </row>
    <row r="7" spans="2:10" ht="12">
      <c r="B7" s="176"/>
      <c r="C7" s="293"/>
      <c r="D7" s="293"/>
      <c r="E7" s="293"/>
      <c r="F7" s="296"/>
      <c r="G7" s="295"/>
    </row>
    <row r="8" spans="2:10" s="179" customFormat="1" ht="16.2">
      <c r="B8" s="178"/>
      <c r="C8" s="297" t="s">
        <v>1586</v>
      </c>
      <c r="D8" s="297"/>
      <c r="E8" s="297"/>
      <c r="F8" s="298"/>
      <c r="G8" s="299"/>
    </row>
    <row r="9" spans="2:10" ht="12">
      <c r="B9" s="176"/>
      <c r="C9" s="293"/>
      <c r="D9" s="293"/>
      <c r="E9" s="293"/>
      <c r="F9" s="300" t="s">
        <v>1587</v>
      </c>
      <c r="G9" s="285"/>
    </row>
    <row r="10" spans="2:10" ht="12">
      <c r="B10" s="176"/>
      <c r="C10" s="293"/>
      <c r="D10" s="293"/>
      <c r="E10" s="293"/>
      <c r="F10" s="301" t="s">
        <v>1588</v>
      </c>
      <c r="G10" s="285"/>
    </row>
    <row r="11" spans="2:10" ht="13.2">
      <c r="B11" s="180"/>
      <c r="C11" s="293"/>
      <c r="D11" s="293"/>
      <c r="E11" s="302" t="s">
        <v>1589</v>
      </c>
      <c r="F11" s="303" t="s">
        <v>1590</v>
      </c>
      <c r="G11" s="285"/>
    </row>
    <row r="12" spans="2:10" ht="12">
      <c r="B12" s="176"/>
      <c r="C12" s="381" t="s">
        <v>1591</v>
      </c>
      <c r="D12" s="381"/>
      <c r="E12" s="304">
        <v>95</v>
      </c>
      <c r="F12" s="305">
        <f>F13+F33+F56</f>
        <v>0</v>
      </c>
      <c r="G12" s="306"/>
    </row>
    <row r="13" spans="2:10" ht="13.2">
      <c r="B13" s="180"/>
      <c r="C13" s="307" t="s">
        <v>1592</v>
      </c>
      <c r="D13" s="308"/>
      <c r="E13" s="309">
        <v>9501</v>
      </c>
      <c r="F13" s="310">
        <f>F14+F20+SUM(F26:F31)</f>
        <v>0</v>
      </c>
      <c r="G13" s="295"/>
    </row>
    <row r="14" spans="2:10" ht="13.2">
      <c r="B14" s="180"/>
      <c r="C14" s="311" t="s">
        <v>1593</v>
      </c>
      <c r="D14" s="312"/>
      <c r="E14" s="309">
        <v>950101</v>
      </c>
      <c r="F14" s="313">
        <f>SUM(F15:F19)</f>
        <v>0</v>
      </c>
      <c r="G14" s="306"/>
    </row>
    <row r="15" spans="2:10" ht="13.2">
      <c r="B15" s="180"/>
      <c r="C15" s="314" t="s">
        <v>1594</v>
      </c>
      <c r="D15" s="315"/>
      <c r="E15" s="316" t="s">
        <v>1699</v>
      </c>
      <c r="F15" s="317">
        <f>+SUMIF(Flujo!$E$205:$E$285,EFE!E15,Flujo!$B$205:$B$285)</f>
        <v>0</v>
      </c>
      <c r="G15" s="306" t="s">
        <v>1576</v>
      </c>
    </row>
    <row r="16" spans="2:10" ht="13.2">
      <c r="B16" s="180"/>
      <c r="C16" s="314" t="s">
        <v>1595</v>
      </c>
      <c r="D16" s="315"/>
      <c r="E16" s="316" t="s">
        <v>1700</v>
      </c>
      <c r="F16" s="317">
        <f>+SUMIF(Flujo!$E$205:$E$285,EFE!E16,Flujo!$B$205:$B$285)</f>
        <v>0</v>
      </c>
      <c r="G16" s="306" t="s">
        <v>1576</v>
      </c>
    </row>
    <row r="17" spans="2:7" ht="13.2">
      <c r="B17" s="180"/>
      <c r="C17" s="314" t="s">
        <v>1596</v>
      </c>
      <c r="D17" s="315"/>
      <c r="E17" s="316" t="s">
        <v>1701</v>
      </c>
      <c r="F17" s="317">
        <f>+SUMIF(Flujo!$E$205:$E$285,EFE!E17,Flujo!$B$205:$B$285)</f>
        <v>0</v>
      </c>
      <c r="G17" s="306" t="s">
        <v>1576</v>
      </c>
    </row>
    <row r="18" spans="2:7" ht="13.2">
      <c r="B18" s="180"/>
      <c r="C18" s="314" t="s">
        <v>1597</v>
      </c>
      <c r="D18" s="315"/>
      <c r="E18" s="316" t="s">
        <v>1702</v>
      </c>
      <c r="F18" s="317">
        <f>+SUMIF(Flujo!$E$205:$E$285,EFE!E18,Flujo!$B$205:$B$285)</f>
        <v>0</v>
      </c>
      <c r="G18" s="306" t="s">
        <v>1576</v>
      </c>
    </row>
    <row r="19" spans="2:7" ht="13.2">
      <c r="B19" s="180"/>
      <c r="C19" s="314" t="s">
        <v>1598</v>
      </c>
      <c r="D19" s="315"/>
      <c r="E19" s="316" t="s">
        <v>1703</v>
      </c>
      <c r="F19" s="317">
        <f>+SUMIF(Flujo!$E$205:$E$285,EFE!E19,Flujo!$B$205:$B$285)</f>
        <v>0</v>
      </c>
      <c r="G19" s="306" t="s">
        <v>1576</v>
      </c>
    </row>
    <row r="20" spans="2:7" ht="13.2">
      <c r="B20" s="180"/>
      <c r="C20" s="311" t="s">
        <v>1599</v>
      </c>
      <c r="D20" s="312"/>
      <c r="E20" s="318">
        <v>950102</v>
      </c>
      <c r="F20" s="319">
        <f>SUM(F21:F25)</f>
        <v>0</v>
      </c>
      <c r="G20" s="306"/>
    </row>
    <row r="21" spans="2:7" ht="13.2">
      <c r="B21" s="180"/>
      <c r="C21" s="314" t="s">
        <v>1600</v>
      </c>
      <c r="D21" s="315"/>
      <c r="E21" s="316" t="s">
        <v>1677</v>
      </c>
      <c r="F21" s="317">
        <f>+SUMIF(Flujo!$E$205:$E$285,EFE!E21,Flujo!$B$205:$B$285)</f>
        <v>0</v>
      </c>
      <c r="G21" s="306" t="s">
        <v>1579</v>
      </c>
    </row>
    <row r="22" spans="2:7" ht="13.2">
      <c r="B22" s="180"/>
      <c r="C22" s="314" t="s">
        <v>1601</v>
      </c>
      <c r="D22" s="315"/>
      <c r="E22" s="316" t="s">
        <v>1704</v>
      </c>
      <c r="F22" s="317">
        <f>+SUMIF(Flujo!$E$205:$E$285,EFE!E22,Flujo!$B$205:$B$285)</f>
        <v>0</v>
      </c>
      <c r="G22" s="306" t="s">
        <v>1579</v>
      </c>
    </row>
    <row r="23" spans="2:7" ht="13.2">
      <c r="B23" s="180"/>
      <c r="C23" s="314" t="s">
        <v>1602</v>
      </c>
      <c r="D23" s="315"/>
      <c r="E23" s="316" t="s">
        <v>1680</v>
      </c>
      <c r="F23" s="317">
        <f>+SUMIF(Flujo!$E$205:$E$285,EFE!E23,Flujo!$B$205:$B$285)</f>
        <v>0</v>
      </c>
      <c r="G23" s="306" t="s">
        <v>1579</v>
      </c>
    </row>
    <row r="24" spans="2:7" ht="13.2">
      <c r="B24" s="180"/>
      <c r="C24" s="314" t="s">
        <v>1603</v>
      </c>
      <c r="D24" s="315"/>
      <c r="E24" s="316" t="s">
        <v>1705</v>
      </c>
      <c r="F24" s="317">
        <f>+SUMIF(Flujo!$E$205:$E$285,EFE!E24,Flujo!$B$205:$B$285)</f>
        <v>0</v>
      </c>
      <c r="G24" s="306" t="s">
        <v>1579</v>
      </c>
    </row>
    <row r="25" spans="2:7" ht="13.2">
      <c r="B25" s="180"/>
      <c r="C25" s="314" t="s">
        <v>1604</v>
      </c>
      <c r="D25" s="315"/>
      <c r="E25" s="316" t="s">
        <v>1706</v>
      </c>
      <c r="F25" s="317">
        <f>+SUMIF(Flujo!$E$205:$E$285,EFE!E25,Flujo!$B$205:$B$285)</f>
        <v>0</v>
      </c>
      <c r="G25" s="306" t="s">
        <v>1579</v>
      </c>
    </row>
    <row r="26" spans="2:7" ht="13.2">
      <c r="B26" s="180"/>
      <c r="C26" s="320" t="s">
        <v>1605</v>
      </c>
      <c r="D26" s="321"/>
      <c r="E26" s="322" t="s">
        <v>1707</v>
      </c>
      <c r="F26" s="317">
        <f>+SUMIF(Flujo!$E$205:$E$285,EFE!E26,Flujo!$B$205:$B$285)</f>
        <v>0</v>
      </c>
      <c r="G26" s="306" t="s">
        <v>1579</v>
      </c>
    </row>
    <row r="27" spans="2:7" ht="13.2">
      <c r="B27" s="180"/>
      <c r="C27" s="320" t="s">
        <v>1508</v>
      </c>
      <c r="D27" s="321"/>
      <c r="E27" s="322" t="s">
        <v>1708</v>
      </c>
      <c r="F27" s="317">
        <f>+SUMIF(Flujo!$E$205:$E$285,EFE!E27,Flujo!$B$205:$B$285)</f>
        <v>0</v>
      </c>
      <c r="G27" s="306" t="s">
        <v>1576</v>
      </c>
    </row>
    <row r="28" spans="2:7" ht="13.2">
      <c r="B28" s="180"/>
      <c r="C28" s="320" t="s">
        <v>1474</v>
      </c>
      <c r="D28" s="321"/>
      <c r="E28" s="322" t="s">
        <v>1678</v>
      </c>
      <c r="F28" s="317">
        <f>+SUMIF(Flujo!$E$205:$E$285,EFE!E28,Flujo!$B$205:$B$285)</f>
        <v>0</v>
      </c>
      <c r="G28" s="306" t="s">
        <v>1579</v>
      </c>
    </row>
    <row r="29" spans="2:7" ht="13.2">
      <c r="B29" s="180"/>
      <c r="C29" s="320" t="s">
        <v>1606</v>
      </c>
      <c r="D29" s="321"/>
      <c r="E29" s="322" t="s">
        <v>1709</v>
      </c>
      <c r="F29" s="317">
        <f>+SUMIF(Flujo!$E$205:$E$285,EFE!E29,Flujo!$B$205:$B$285)</f>
        <v>0</v>
      </c>
      <c r="G29" s="306" t="s">
        <v>1576</v>
      </c>
    </row>
    <row r="30" spans="2:7" ht="13.2">
      <c r="B30" s="180"/>
      <c r="C30" s="320" t="s">
        <v>1607</v>
      </c>
      <c r="D30" s="321"/>
      <c r="E30" s="322" t="s">
        <v>1681</v>
      </c>
      <c r="F30" s="317">
        <f>+SUMIF(Flujo!$E$205:$E$285,EFE!E30,Flujo!$B$205:$B$285)</f>
        <v>0</v>
      </c>
      <c r="G30" s="306" t="s">
        <v>1579</v>
      </c>
    </row>
    <row r="31" spans="2:7" ht="13.2">
      <c r="B31" s="180"/>
      <c r="C31" s="320" t="s">
        <v>1608</v>
      </c>
      <c r="D31" s="321"/>
      <c r="E31" s="322" t="s">
        <v>1679</v>
      </c>
      <c r="F31" s="317">
        <f>+SUMIF(Flujo!$E$205:$E$285,EFE!E31,Flujo!$B$205:$B$285)</f>
        <v>0</v>
      </c>
      <c r="G31" s="306" t="s">
        <v>1582</v>
      </c>
    </row>
    <row r="32" spans="2:7" ht="13.2">
      <c r="B32" s="180"/>
      <c r="C32" s="323"/>
      <c r="D32" s="323"/>
      <c r="E32" s="323"/>
      <c r="F32" s="296"/>
      <c r="G32" s="306"/>
    </row>
    <row r="33" spans="2:7" ht="13.2">
      <c r="B33" s="180"/>
      <c r="C33" s="307" t="s">
        <v>1609</v>
      </c>
      <c r="D33" s="308"/>
      <c r="E33" s="309">
        <v>9502</v>
      </c>
      <c r="F33" s="324">
        <f>SUM(F34:F54)</f>
        <v>0</v>
      </c>
      <c r="G33" s="306"/>
    </row>
    <row r="34" spans="2:7" ht="13.2">
      <c r="B34" s="180"/>
      <c r="C34" s="325" t="s">
        <v>1610</v>
      </c>
      <c r="D34" s="326"/>
      <c r="E34" s="322" t="s">
        <v>1710</v>
      </c>
      <c r="F34" s="317">
        <f>+SUMIF(Flujo!$E$205:$E$285,EFE!E34,Flujo!$B$205:$B$285)</f>
        <v>0</v>
      </c>
      <c r="G34" s="306" t="s">
        <v>1576</v>
      </c>
    </row>
    <row r="35" spans="2:7" ht="13.2">
      <c r="B35" s="180"/>
      <c r="C35" s="325" t="s">
        <v>1611</v>
      </c>
      <c r="D35" s="326"/>
      <c r="E35" s="322" t="s">
        <v>1711</v>
      </c>
      <c r="F35" s="317">
        <f>+SUMIF(Flujo!$E$205:$E$285,EFE!E35,Flujo!$B$205:$B$285)</f>
        <v>0</v>
      </c>
      <c r="G35" s="306" t="s">
        <v>1579</v>
      </c>
    </row>
    <row r="36" spans="2:7" ht="13.2">
      <c r="B36" s="180"/>
      <c r="C36" s="325" t="s">
        <v>1612</v>
      </c>
      <c r="D36" s="326"/>
      <c r="E36" s="322" t="s">
        <v>1712</v>
      </c>
      <c r="F36" s="317">
        <f>+SUMIF(Flujo!$E$205:$E$285,EFE!E36,Flujo!$B$205:$B$285)</f>
        <v>0</v>
      </c>
      <c r="G36" s="306" t="s">
        <v>1579</v>
      </c>
    </row>
    <row r="37" spans="2:7" ht="13.2">
      <c r="B37" s="180"/>
      <c r="C37" s="325" t="s">
        <v>1613</v>
      </c>
      <c r="D37" s="326"/>
      <c r="E37" s="322" t="s">
        <v>1713</v>
      </c>
      <c r="F37" s="317">
        <f>+SUMIF(Flujo!$E$205:$E$285,EFE!E37,Flujo!$B$205:$B$285)</f>
        <v>0</v>
      </c>
      <c r="G37" s="306" t="s">
        <v>1576</v>
      </c>
    </row>
    <row r="38" spans="2:7" ht="13.2">
      <c r="B38" s="180"/>
      <c r="C38" s="325" t="s">
        <v>1614</v>
      </c>
      <c r="D38" s="326"/>
      <c r="E38" s="322" t="s">
        <v>1714</v>
      </c>
      <c r="F38" s="317">
        <f>+SUMIF(Flujo!$E$205:$E$285,EFE!E38,Flujo!$B$205:$B$285)</f>
        <v>0</v>
      </c>
      <c r="G38" s="306" t="s">
        <v>1579</v>
      </c>
    </row>
    <row r="39" spans="2:7" ht="13.2">
      <c r="B39" s="180"/>
      <c r="C39" s="325" t="s">
        <v>1615</v>
      </c>
      <c r="D39" s="326"/>
      <c r="E39" s="322" t="s">
        <v>1715</v>
      </c>
      <c r="F39" s="317">
        <f>+SUMIF(Flujo!$E$205:$E$285,EFE!E39,Flujo!$B$205:$B$285)</f>
        <v>0</v>
      </c>
      <c r="G39" s="306" t="s">
        <v>1576</v>
      </c>
    </row>
    <row r="40" spans="2:7" ht="13.2">
      <c r="B40" s="180"/>
      <c r="C40" s="325" t="s">
        <v>1616</v>
      </c>
      <c r="D40" s="326"/>
      <c r="E40" s="322" t="s">
        <v>1716</v>
      </c>
      <c r="F40" s="317">
        <f>+SUMIF(Flujo!$E$205:$E$285,EFE!E40,Flujo!$B$205:$B$285)</f>
        <v>0</v>
      </c>
      <c r="G40" s="306" t="s">
        <v>1579</v>
      </c>
    </row>
    <row r="41" spans="2:7" ht="13.2">
      <c r="B41" s="180"/>
      <c r="C41" s="325" t="s">
        <v>1617</v>
      </c>
      <c r="D41" s="326"/>
      <c r="E41" s="322" t="s">
        <v>1717</v>
      </c>
      <c r="F41" s="317">
        <f>IF((+SUMIF(Flujo!$E$205:$E$285,EFE!E42,Flujo!$B$205:$B$285))&gt;0,+SUMIF(Flujo!$E$205:$E$285,EFE!E42,Flujo!$B$205:$B$285),0)</f>
        <v>0</v>
      </c>
      <c r="G41" s="306" t="s">
        <v>1576</v>
      </c>
    </row>
    <row r="42" spans="2:7" ht="13.2">
      <c r="B42" s="180"/>
      <c r="C42" s="325" t="s">
        <v>1618</v>
      </c>
      <c r="D42" s="326"/>
      <c r="E42" s="322" t="s">
        <v>1682</v>
      </c>
      <c r="F42" s="317">
        <f>IF((+SUMIF(Flujo!$E$205:$E$285,EFE!E42,Flujo!$B$205:$B$285))&lt;0,+SUMIF(Flujo!$E$205:$E$285,EFE!E42,Flujo!$B$205:$B$285),0)</f>
        <v>0</v>
      </c>
      <c r="G42" s="306" t="s">
        <v>1579</v>
      </c>
    </row>
    <row r="43" spans="2:7" ht="13.2">
      <c r="B43" s="180"/>
      <c r="C43" s="325" t="s">
        <v>1619</v>
      </c>
      <c r="D43" s="326"/>
      <c r="E43" s="322" t="s">
        <v>1718</v>
      </c>
      <c r="F43" s="317">
        <f>+SUMIF(Flujo!$E$205:$E$285,EFE!E43,Flujo!$B$205:$B$285)</f>
        <v>0</v>
      </c>
      <c r="G43" s="306" t="s">
        <v>1576</v>
      </c>
    </row>
    <row r="44" spans="2:7" ht="13.2">
      <c r="B44" s="180"/>
      <c r="C44" s="325" t="s">
        <v>1620</v>
      </c>
      <c r="D44" s="326"/>
      <c r="E44" s="322" t="s">
        <v>1683</v>
      </c>
      <c r="F44" s="317">
        <f>+SUMIF(Flujo!$E$205:$E$285,EFE!E44,Flujo!$B$205:$B$285)</f>
        <v>0</v>
      </c>
      <c r="G44" s="306" t="s">
        <v>1579</v>
      </c>
    </row>
    <row r="45" spans="2:7" ht="13.2">
      <c r="B45" s="180"/>
      <c r="C45" s="325" t="s">
        <v>1621</v>
      </c>
      <c r="D45" s="326"/>
      <c r="E45" s="322" t="s">
        <v>1719</v>
      </c>
      <c r="F45" s="317">
        <f>IF((+SUMIF(Flujo!$E$205:$E$285,EFE!E46,Flujo!$B$205:$B$285))&gt;0,(+SUMIF(Flujo!$E$205:$E$285,EFE!E46,Flujo!$B$205:$B$285)),0)</f>
        <v>0</v>
      </c>
      <c r="G45" s="306" t="s">
        <v>1576</v>
      </c>
    </row>
    <row r="46" spans="2:7" ht="13.2">
      <c r="B46" s="180"/>
      <c r="C46" s="325" t="s">
        <v>1622</v>
      </c>
      <c r="D46" s="326"/>
      <c r="E46" s="322" t="s">
        <v>1684</v>
      </c>
      <c r="F46" s="317">
        <f>IF((+SUMIF(Flujo!$E$205:$E$285,EFE!E46,Flujo!$B$205:$B$285))&lt;0,(+SUMIF(Flujo!$E$205:$E$285,EFE!E46,Flujo!$B$205:$B$285)),0)</f>
        <v>0</v>
      </c>
      <c r="G46" s="306" t="s">
        <v>1579</v>
      </c>
    </row>
    <row r="47" spans="2:7" ht="13.2">
      <c r="B47" s="180"/>
      <c r="C47" s="325" t="s">
        <v>1623</v>
      </c>
      <c r="D47" s="326"/>
      <c r="E47" s="322" t="s">
        <v>1720</v>
      </c>
      <c r="F47" s="317">
        <f>+SUMIF(Flujo!$E$205:$E$285,EFE!E47,Flujo!$B$205:$B$285)</f>
        <v>0</v>
      </c>
      <c r="G47" s="306" t="s">
        <v>1576</v>
      </c>
    </row>
    <row r="48" spans="2:7" ht="13.2">
      <c r="B48" s="180"/>
      <c r="C48" s="325" t="s">
        <v>1624</v>
      </c>
      <c r="D48" s="326"/>
      <c r="E48" s="322" t="s">
        <v>1721</v>
      </c>
      <c r="F48" s="317">
        <f>+SUMIF(Flujo!$E$205:$E$285,EFE!E48,Flujo!$B$205:$B$285)</f>
        <v>0</v>
      </c>
      <c r="G48" s="306" t="s">
        <v>1579</v>
      </c>
    </row>
    <row r="49" spans="2:7" ht="13.2">
      <c r="B49" s="180"/>
      <c r="C49" s="325" t="s">
        <v>1625</v>
      </c>
      <c r="D49" s="326"/>
      <c r="E49" s="322" t="s">
        <v>1722</v>
      </c>
      <c r="F49" s="317">
        <f>+SUMIF(Flujo!$E$205:$E$285,EFE!E49,Flujo!$B$205:$B$285)</f>
        <v>0</v>
      </c>
      <c r="G49" s="306" t="s">
        <v>1576</v>
      </c>
    </row>
    <row r="50" spans="2:7" ht="13.2">
      <c r="B50" s="180"/>
      <c r="C50" s="325" t="s">
        <v>1626</v>
      </c>
      <c r="D50" s="326"/>
      <c r="E50" s="322" t="s">
        <v>1723</v>
      </c>
      <c r="F50" s="317">
        <f>+SUMIF(Flujo!$E$205:$E$285,EFE!E50,Flujo!$B$205:$B$285)</f>
        <v>0</v>
      </c>
      <c r="G50" s="306" t="s">
        <v>1579</v>
      </c>
    </row>
    <row r="51" spans="2:7" ht="13.2">
      <c r="B51" s="180"/>
      <c r="C51" s="325" t="s">
        <v>1627</v>
      </c>
      <c r="D51" s="326"/>
      <c r="E51" s="322" t="s">
        <v>1724</v>
      </c>
      <c r="F51" s="317">
        <f>+SUMIF(Flujo!$E$205:$E$285,EFE!E51,Flujo!$B$205:$B$285)</f>
        <v>0</v>
      </c>
      <c r="G51" s="306" t="s">
        <v>1576</v>
      </c>
    </row>
    <row r="52" spans="2:7" ht="13.2">
      <c r="B52" s="180"/>
      <c r="C52" s="325" t="s">
        <v>1508</v>
      </c>
      <c r="D52" s="326"/>
      <c r="E52" s="322" t="s">
        <v>1725</v>
      </c>
      <c r="F52" s="317">
        <f>+SUMIF(Flujo!$E$205:$E$285,EFE!E52,Flujo!$B$205:$B$285)</f>
        <v>0</v>
      </c>
      <c r="G52" s="306" t="s">
        <v>1576</v>
      </c>
    </row>
    <row r="53" spans="2:7" ht="13.2">
      <c r="B53" s="180"/>
      <c r="C53" s="325" t="s">
        <v>1606</v>
      </c>
      <c r="D53" s="326"/>
      <c r="E53" s="322" t="s">
        <v>1726</v>
      </c>
      <c r="F53" s="317">
        <f>+SUMIF(Flujo!$E$205:$E$285,EFE!E53,Flujo!$B$205:$B$285)</f>
        <v>0</v>
      </c>
      <c r="G53" s="306" t="s">
        <v>1576</v>
      </c>
    </row>
    <row r="54" spans="2:7" ht="13.2">
      <c r="B54" s="180"/>
      <c r="C54" s="325" t="s">
        <v>1628</v>
      </c>
      <c r="D54" s="326"/>
      <c r="E54" s="322" t="s">
        <v>1687</v>
      </c>
      <c r="F54" s="317">
        <f>+SUMIF(Flujo!$E$205:$E$285,EFE!E54,Flujo!$B$205:$B$285)</f>
        <v>0</v>
      </c>
      <c r="G54" s="306" t="s">
        <v>1582</v>
      </c>
    </row>
    <row r="55" spans="2:7" ht="13.2">
      <c r="B55" s="180"/>
      <c r="C55" s="323"/>
      <c r="D55" s="323"/>
      <c r="E55" s="323"/>
      <c r="F55" s="296"/>
      <c r="G55" s="306"/>
    </row>
    <row r="56" spans="2:7" ht="13.2">
      <c r="B56" s="180"/>
      <c r="C56" s="307" t="s">
        <v>1629</v>
      </c>
      <c r="D56" s="308"/>
      <c r="E56" s="309">
        <v>9503</v>
      </c>
      <c r="F56" s="310">
        <f>SUM(F57:F66)</f>
        <v>0</v>
      </c>
      <c r="G56" s="306"/>
    </row>
    <row r="57" spans="2:7" ht="13.2">
      <c r="B57" s="180"/>
      <c r="C57" s="325" t="s">
        <v>1630</v>
      </c>
      <c r="D57" s="326"/>
      <c r="E57" s="322" t="s">
        <v>1727</v>
      </c>
      <c r="F57" s="317">
        <f>+SUMIF(Flujo!$E$205:$E$285,EFE!E57,Flujo!$B$205:$B$285)</f>
        <v>0</v>
      </c>
      <c r="G57" s="306" t="s">
        <v>1576</v>
      </c>
    </row>
    <row r="58" spans="2:7" ht="13.2">
      <c r="B58" s="180"/>
      <c r="C58" s="325" t="s">
        <v>1631</v>
      </c>
      <c r="D58" s="326"/>
      <c r="E58" s="322" t="s">
        <v>1728</v>
      </c>
      <c r="F58" s="317">
        <f>+SUMIF(Flujo!$E$205:$E$285,EFE!E58,Flujo!$B$205:$B$285)</f>
        <v>0</v>
      </c>
      <c r="G58" s="306" t="s">
        <v>1576</v>
      </c>
    </row>
    <row r="59" spans="2:7" ht="13.2">
      <c r="B59" s="180"/>
      <c r="C59" s="325" t="s">
        <v>1632</v>
      </c>
      <c r="D59" s="326"/>
      <c r="E59" s="322" t="s">
        <v>1729</v>
      </c>
      <c r="F59" s="317">
        <f>+SUMIF(Flujo!$E$205:$E$285,EFE!E59,Flujo!$B$205:$B$285)</f>
        <v>0</v>
      </c>
      <c r="G59" s="306" t="s">
        <v>1579</v>
      </c>
    </row>
    <row r="60" spans="2:7" ht="13.2">
      <c r="B60" s="180"/>
      <c r="C60" s="325" t="s">
        <v>1633</v>
      </c>
      <c r="D60" s="326"/>
      <c r="E60" s="322" t="s">
        <v>1685</v>
      </c>
      <c r="F60" s="317">
        <f>+SUMIF(Flujo!$E$205:$E$285,EFE!E60,Flujo!$B$205:$B$285)</f>
        <v>0</v>
      </c>
      <c r="G60" s="306" t="s">
        <v>1576</v>
      </c>
    </row>
    <row r="61" spans="2:7" ht="13.2">
      <c r="B61" s="180"/>
      <c r="C61" s="325" t="s">
        <v>1634</v>
      </c>
      <c r="D61" s="326"/>
      <c r="E61" s="322" t="s">
        <v>1686</v>
      </c>
      <c r="F61" s="317">
        <f>+SUMIF(Flujo!$E$205:$E$285,EFE!E61,Flujo!$B$205:$B$285)</f>
        <v>0</v>
      </c>
      <c r="G61" s="306" t="s">
        <v>1579</v>
      </c>
    </row>
    <row r="62" spans="2:7" ht="13.2">
      <c r="B62" s="180"/>
      <c r="C62" s="325" t="s">
        <v>1635</v>
      </c>
      <c r="D62" s="326"/>
      <c r="E62" s="322" t="s">
        <v>1730</v>
      </c>
      <c r="F62" s="317">
        <f>+SUMIF(Flujo!$E$205:$E$285,EFE!E62,Flujo!$B$205:$B$285)</f>
        <v>0</v>
      </c>
      <c r="G62" s="306" t="s">
        <v>1579</v>
      </c>
    </row>
    <row r="63" spans="2:7" ht="13.2">
      <c r="B63" s="180"/>
      <c r="C63" s="325" t="s">
        <v>1623</v>
      </c>
      <c r="D63" s="326"/>
      <c r="E63" s="322" t="s">
        <v>1731</v>
      </c>
      <c r="F63" s="317">
        <f>+SUMIF(Flujo!$E$205:$E$285,EFE!E63,Flujo!$B$205:$B$285)</f>
        <v>0</v>
      </c>
      <c r="G63" s="306" t="s">
        <v>1576</v>
      </c>
    </row>
    <row r="64" spans="2:7" ht="13.2">
      <c r="B64" s="180"/>
      <c r="C64" s="327" t="s">
        <v>1636</v>
      </c>
      <c r="D64" s="328"/>
      <c r="E64" s="322" t="s">
        <v>1732</v>
      </c>
      <c r="F64" s="317">
        <f>+SUMIF(Flujo!$E$205:$E$285,EFE!E64,Flujo!$B$205:$B$285)</f>
        <v>0</v>
      </c>
      <c r="G64" s="306" t="s">
        <v>1579</v>
      </c>
    </row>
    <row r="65" spans="2:8" ht="13.2">
      <c r="B65" s="180"/>
      <c r="C65" s="327" t="s">
        <v>1505</v>
      </c>
      <c r="D65" s="328"/>
      <c r="E65" s="322" t="s">
        <v>1733</v>
      </c>
      <c r="F65" s="317">
        <f>+SUMIF(Flujo!$E$205:$E$285,EFE!E65,Flujo!$B$205:$B$285)</f>
        <v>0</v>
      </c>
      <c r="G65" s="306" t="s">
        <v>1576</v>
      </c>
    </row>
    <row r="66" spans="2:8" ht="13.2">
      <c r="B66" s="180"/>
      <c r="C66" s="325" t="s">
        <v>1608</v>
      </c>
      <c r="D66" s="326"/>
      <c r="E66" s="322" t="s">
        <v>1734</v>
      </c>
      <c r="F66" s="317">
        <f>+SUMIF(Flujo!$E$205:$E$285,EFE!E66,Flujo!$B$205:$B$285)</f>
        <v>0</v>
      </c>
      <c r="G66" s="306" t="s">
        <v>1582</v>
      </c>
    </row>
    <row r="67" spans="2:8" ht="12">
      <c r="B67" s="176"/>
      <c r="C67" s="323"/>
      <c r="D67" s="323"/>
      <c r="E67" s="323"/>
      <c r="F67" s="296"/>
      <c r="G67" s="329"/>
    </row>
    <row r="68" spans="2:8" ht="12">
      <c r="B68" s="176"/>
      <c r="C68" s="323"/>
      <c r="D68" s="323"/>
      <c r="E68" s="323"/>
      <c r="F68" s="296"/>
      <c r="G68" s="330"/>
    </row>
    <row r="69" spans="2:8" ht="13.2">
      <c r="B69" s="176"/>
      <c r="C69" s="382" t="s">
        <v>1637</v>
      </c>
      <c r="D69" s="383"/>
      <c r="E69" s="309">
        <v>9504</v>
      </c>
      <c r="F69" s="331">
        <f>F70</f>
        <v>0</v>
      </c>
      <c r="G69" s="306"/>
    </row>
    <row r="70" spans="2:8" ht="12">
      <c r="B70" s="176"/>
      <c r="C70" s="325" t="s">
        <v>1638</v>
      </c>
      <c r="D70" s="326"/>
      <c r="E70" s="322" t="s">
        <v>1735</v>
      </c>
      <c r="F70" s="317">
        <f>+SUMIF(Flujo!$E$205:$E$285,EFE!E70,Flujo!$B$205:$B$285)</f>
        <v>0</v>
      </c>
      <c r="G70" s="306" t="s">
        <v>1582</v>
      </c>
    </row>
    <row r="71" spans="2:8" ht="12">
      <c r="B71" s="181"/>
      <c r="C71" s="332" t="s">
        <v>1639</v>
      </c>
      <c r="D71" s="332"/>
      <c r="E71" s="309">
        <v>9505</v>
      </c>
      <c r="F71" s="333">
        <f>F12+F69</f>
        <v>0</v>
      </c>
      <c r="G71" s="306"/>
    </row>
    <row r="72" spans="2:8" ht="12.6" thickBot="1">
      <c r="B72" s="176"/>
      <c r="C72" s="334" t="s">
        <v>1640</v>
      </c>
      <c r="D72" s="334"/>
      <c r="E72" s="335" t="s">
        <v>1688</v>
      </c>
      <c r="F72" s="317">
        <f>+SUMIF(Flujo!$E$205:$E$285,EFE!E72,Flujo!$B$205:$B$285)</f>
        <v>0</v>
      </c>
      <c r="G72" s="306" t="s">
        <v>1576</v>
      </c>
      <c r="H72" s="175">
        <f>F72-'2018'!O28</f>
        <v>0</v>
      </c>
    </row>
    <row r="73" spans="2:8" ht="12.6" thickBot="1">
      <c r="B73" s="182"/>
      <c r="C73" s="336" t="s">
        <v>1641</v>
      </c>
      <c r="D73" s="336"/>
      <c r="E73" s="337">
        <v>9507</v>
      </c>
      <c r="F73" s="338">
        <f>F71+F72</f>
        <v>0</v>
      </c>
      <c r="G73" s="339"/>
      <c r="H73" s="175">
        <f>F73-'2019'!O28</f>
        <v>0</v>
      </c>
    </row>
    <row r="74" spans="2:8" ht="12.6" thickTop="1">
      <c r="B74" s="183"/>
      <c r="C74" s="334"/>
      <c r="D74" s="334"/>
      <c r="E74" s="334"/>
      <c r="F74" s="340"/>
      <c r="G74" s="341"/>
    </row>
    <row r="75" spans="2:8" ht="12.6" thickBot="1">
      <c r="B75" s="183"/>
      <c r="C75" s="334"/>
      <c r="D75" s="334"/>
      <c r="E75" s="334"/>
      <c r="F75" s="340"/>
      <c r="G75" s="341"/>
    </row>
    <row r="76" spans="2:8" s="185" customFormat="1" thickBot="1">
      <c r="B76" s="184"/>
      <c r="C76" s="384" t="s">
        <v>1642</v>
      </c>
      <c r="D76" s="385"/>
      <c r="E76" s="385"/>
      <c r="F76" s="386"/>
      <c r="G76" s="342"/>
    </row>
    <row r="77" spans="2:8" ht="12">
      <c r="B77" s="176"/>
      <c r="C77" s="334"/>
      <c r="D77" s="334"/>
      <c r="E77" s="334"/>
      <c r="F77" s="340"/>
      <c r="G77" s="306"/>
    </row>
    <row r="78" spans="2:8" ht="12">
      <c r="B78" s="176"/>
      <c r="C78" s="343" t="s">
        <v>1643</v>
      </c>
      <c r="D78" s="334"/>
      <c r="E78" s="344" t="s">
        <v>1747</v>
      </c>
      <c r="F78" s="313">
        <f>+SUMIF(Flujo!$E$205:$E$285,EFE!E78,Flujo!$B$205:$B$285)</f>
        <v>0</v>
      </c>
      <c r="G78" s="306"/>
    </row>
    <row r="79" spans="2:8" ht="12">
      <c r="B79" s="176"/>
      <c r="C79" s="334"/>
      <c r="D79" s="334"/>
      <c r="E79" s="345"/>
      <c r="F79" s="340"/>
      <c r="G79" s="306"/>
    </row>
    <row r="80" spans="2:8" ht="12">
      <c r="B80" s="176"/>
      <c r="C80" s="346" t="s">
        <v>1644</v>
      </c>
      <c r="D80" s="334"/>
      <c r="E80" s="309">
        <v>97</v>
      </c>
      <c r="F80" s="313">
        <f>SUM(F81:F91)</f>
        <v>0</v>
      </c>
      <c r="G80" s="306"/>
    </row>
    <row r="81" spans="2:7" ht="12">
      <c r="B81" s="176"/>
      <c r="C81" s="347" t="s">
        <v>1645</v>
      </c>
      <c r="D81" s="334"/>
      <c r="E81" s="348" t="s">
        <v>1689</v>
      </c>
      <c r="F81" s="317">
        <f>+SUMIF(Flujo!$E$205:$E$285,EFE!E81,Flujo!$B$205:$B$285)</f>
        <v>0</v>
      </c>
      <c r="G81" s="306" t="s">
        <v>1582</v>
      </c>
    </row>
    <row r="82" spans="2:7" ht="12">
      <c r="B82" s="176"/>
      <c r="C82" s="347" t="s">
        <v>1646</v>
      </c>
      <c r="D82" s="334"/>
      <c r="E82" s="348" t="s">
        <v>1736</v>
      </c>
      <c r="F82" s="317">
        <f>+SUMIF(Flujo!$E$205:$E$285,EFE!E82,Flujo!$B$205:$B$285)</f>
        <v>0</v>
      </c>
      <c r="G82" s="306" t="s">
        <v>1582</v>
      </c>
    </row>
    <row r="83" spans="2:7" ht="12">
      <c r="B83" s="176"/>
      <c r="C83" s="347" t="s">
        <v>1647</v>
      </c>
      <c r="D83" s="334"/>
      <c r="E83" s="348" t="s">
        <v>1737</v>
      </c>
      <c r="F83" s="317">
        <f>+SUMIF(Flujo!$E$205:$E$285,EFE!E83,Flujo!$B$205:$B$285)</f>
        <v>0</v>
      </c>
      <c r="G83" s="306" t="s">
        <v>1582</v>
      </c>
    </row>
    <row r="84" spans="2:7" ht="12">
      <c r="B84" s="176"/>
      <c r="C84" s="347" t="s">
        <v>1648</v>
      </c>
      <c r="D84" s="334"/>
      <c r="E84" s="348" t="s">
        <v>1738</v>
      </c>
      <c r="F84" s="317">
        <f>+SUMIF(Flujo!$E$205:$E$285,EFE!E84,Flujo!$B$205:$B$285)</f>
        <v>0</v>
      </c>
      <c r="G84" s="306" t="s">
        <v>1579</v>
      </c>
    </row>
    <row r="85" spans="2:7" ht="12">
      <c r="B85" s="176"/>
      <c r="C85" s="347" t="s">
        <v>1649</v>
      </c>
      <c r="D85" s="334"/>
      <c r="E85" s="348" t="s">
        <v>1739</v>
      </c>
      <c r="F85" s="317">
        <f>+SUMIF(Flujo!$E$205:$E$285,EFE!E85,Flujo!$B$205:$B$285)</f>
        <v>0</v>
      </c>
      <c r="G85" s="306" t="s">
        <v>1582</v>
      </c>
    </row>
    <row r="86" spans="2:7" ht="12">
      <c r="B86" s="176"/>
      <c r="C86" s="347" t="s">
        <v>1650</v>
      </c>
      <c r="D86" s="334"/>
      <c r="E86" s="348" t="s">
        <v>1740</v>
      </c>
      <c r="F86" s="317">
        <f>+SUMIF(Flujo!$E$205:$E$285,EFE!E86,Flujo!$B$205:$B$285)</f>
        <v>0</v>
      </c>
      <c r="G86" s="306" t="s">
        <v>1582</v>
      </c>
    </row>
    <row r="87" spans="2:7" ht="12">
      <c r="B87" s="176"/>
      <c r="C87" s="347" t="s">
        <v>1651</v>
      </c>
      <c r="D87" s="334"/>
      <c r="E87" s="348" t="s">
        <v>1741</v>
      </c>
      <c r="F87" s="317">
        <f>+SUMIF(Flujo!$E$205:$E$285,EFE!E87,Flujo!$B$205:$B$285)</f>
        <v>0</v>
      </c>
      <c r="G87" s="306" t="s">
        <v>1582</v>
      </c>
    </row>
    <row r="88" spans="2:7" ht="12">
      <c r="B88" s="176"/>
      <c r="C88" s="347" t="s">
        <v>1652</v>
      </c>
      <c r="D88" s="334"/>
      <c r="E88" s="348" t="s">
        <v>1742</v>
      </c>
      <c r="F88" s="317">
        <f>+SUMIF(Flujo!$E$205:$E$285,EFE!E88,Flujo!$B$205:$B$285)</f>
        <v>0</v>
      </c>
      <c r="G88" s="306" t="s">
        <v>1582</v>
      </c>
    </row>
    <row r="89" spans="2:7" ht="12">
      <c r="B89" s="176"/>
      <c r="C89" s="347" t="s">
        <v>1653</v>
      </c>
      <c r="D89" s="334"/>
      <c r="E89" s="348" t="s">
        <v>1743</v>
      </c>
      <c r="F89" s="317">
        <f>+SUMIF(Flujo!$E$205:$E$285,EFE!E89,Flujo!$B$205:$B$285)</f>
        <v>0</v>
      </c>
      <c r="G89" s="306" t="s">
        <v>1582</v>
      </c>
    </row>
    <row r="90" spans="2:7" ht="12">
      <c r="B90" s="176"/>
      <c r="C90" s="347" t="s">
        <v>1654</v>
      </c>
      <c r="D90" s="334"/>
      <c r="E90" s="348" t="s">
        <v>1744</v>
      </c>
      <c r="F90" s="317">
        <f>+SUMIF(Flujo!$E$205:$E$285,EFE!E90,Flujo!$B$205:$B$285)</f>
        <v>0</v>
      </c>
      <c r="G90" s="306" t="s">
        <v>1582</v>
      </c>
    </row>
    <row r="91" spans="2:7" ht="12">
      <c r="B91" s="176"/>
      <c r="C91" s="347" t="s">
        <v>1655</v>
      </c>
      <c r="D91" s="334"/>
      <c r="E91" s="348" t="s">
        <v>1690</v>
      </c>
      <c r="F91" s="317">
        <f>+SUMIF(Flujo!$E$205:$E$285,EFE!E91,Flujo!$B$205:$B$285)</f>
        <v>0</v>
      </c>
      <c r="G91" s="306" t="s">
        <v>1582</v>
      </c>
    </row>
    <row r="92" spans="2:7" ht="12">
      <c r="B92" s="176"/>
      <c r="C92" s="349"/>
      <c r="D92" s="334"/>
      <c r="E92" s="345"/>
      <c r="F92" s="340"/>
      <c r="G92" s="306"/>
    </row>
    <row r="93" spans="2:7" ht="12">
      <c r="B93" s="176"/>
      <c r="C93" s="346" t="s">
        <v>1656</v>
      </c>
      <c r="D93" s="334"/>
      <c r="E93" s="309">
        <v>98</v>
      </c>
      <c r="F93" s="313">
        <f>SUM(F94:F103)</f>
        <v>0</v>
      </c>
      <c r="G93" s="306"/>
    </row>
    <row r="94" spans="2:7" ht="12">
      <c r="B94" s="176"/>
      <c r="C94" s="347" t="s">
        <v>1657</v>
      </c>
      <c r="D94" s="334"/>
      <c r="E94" s="350" t="s">
        <v>1691</v>
      </c>
      <c r="F94" s="317">
        <f>+SUMIF(Flujo!$E$205:$E$285,EFE!E94,Flujo!$B$205:$B$285)</f>
        <v>0</v>
      </c>
      <c r="G94" s="306" t="s">
        <v>1582</v>
      </c>
    </row>
    <row r="95" spans="2:7" ht="12">
      <c r="B95" s="176"/>
      <c r="C95" s="347" t="s">
        <v>1658</v>
      </c>
      <c r="D95" s="334"/>
      <c r="E95" s="350" t="s">
        <v>1693</v>
      </c>
      <c r="F95" s="317">
        <f>+SUMIF(Flujo!$E$205:$E$285,EFE!E95,Flujo!$B$205:$B$285)</f>
        <v>0</v>
      </c>
      <c r="G95" s="306" t="s">
        <v>1582</v>
      </c>
    </row>
    <row r="96" spans="2:7" ht="12">
      <c r="B96" s="176"/>
      <c r="C96" s="347" t="s">
        <v>1659</v>
      </c>
      <c r="D96" s="334"/>
      <c r="E96" s="350" t="s">
        <v>1745</v>
      </c>
      <c r="F96" s="317">
        <f>+SUMIF(Flujo!$E$205:$E$285,EFE!E96,Flujo!$B$205:$B$285)</f>
        <v>0</v>
      </c>
      <c r="G96" s="306" t="s">
        <v>1582</v>
      </c>
    </row>
    <row r="97" spans="2:7" ht="12">
      <c r="B97" s="176"/>
      <c r="C97" s="347" t="s">
        <v>1660</v>
      </c>
      <c r="D97" s="334"/>
      <c r="E97" s="350" t="s">
        <v>1692</v>
      </c>
      <c r="F97" s="317">
        <f>+SUMIF(Flujo!$E$205:$E$285,EFE!E97,Flujo!$B$205:$B$285)</f>
        <v>0</v>
      </c>
      <c r="G97" s="306" t="s">
        <v>1582</v>
      </c>
    </row>
    <row r="98" spans="2:7" ht="12">
      <c r="B98" s="176"/>
      <c r="C98" s="347" t="s">
        <v>1661</v>
      </c>
      <c r="D98" s="334"/>
      <c r="E98" s="350" t="s">
        <v>1746</v>
      </c>
      <c r="F98" s="317">
        <f>+SUMIF(Flujo!$E$205:$E$285,EFE!E98,Flujo!$B$205:$B$285)</f>
        <v>0</v>
      </c>
      <c r="G98" s="306" t="s">
        <v>1582</v>
      </c>
    </row>
    <row r="99" spans="2:7" ht="12">
      <c r="B99" s="176"/>
      <c r="C99" s="347" t="s">
        <v>1662</v>
      </c>
      <c r="D99" s="334"/>
      <c r="E99" s="350" t="s">
        <v>1694</v>
      </c>
      <c r="F99" s="317">
        <f>+SUMIF(Flujo!$E$205:$E$285,EFE!E99,Flujo!$B$205:$B$285)</f>
        <v>0</v>
      </c>
      <c r="G99" s="306" t="s">
        <v>1582</v>
      </c>
    </row>
    <row r="100" spans="2:7" ht="12">
      <c r="B100" s="176"/>
      <c r="C100" s="347" t="s">
        <v>1663</v>
      </c>
      <c r="D100" s="334"/>
      <c r="E100" s="350" t="s">
        <v>1695</v>
      </c>
      <c r="F100" s="317">
        <f>+SUMIF(Flujo!$E$205:$E$285,EFE!E100,Flujo!$B$205:$B$285)</f>
        <v>0</v>
      </c>
      <c r="G100" s="306" t="s">
        <v>1582</v>
      </c>
    </row>
    <row r="101" spans="2:7" ht="12">
      <c r="B101" s="176"/>
      <c r="C101" s="347" t="s">
        <v>1664</v>
      </c>
      <c r="D101" s="334"/>
      <c r="E101" s="350" t="s">
        <v>1697</v>
      </c>
      <c r="F101" s="317">
        <f>+SUMIF(Flujo!$E$205:$E$285,EFE!E101,Flujo!$B$205:$B$285)</f>
        <v>0</v>
      </c>
      <c r="G101" s="306" t="s">
        <v>1582</v>
      </c>
    </row>
    <row r="102" spans="2:7" ht="12">
      <c r="B102" s="176"/>
      <c r="C102" s="347" t="s">
        <v>1665</v>
      </c>
      <c r="D102" s="334"/>
      <c r="E102" s="350" t="s">
        <v>1696</v>
      </c>
      <c r="F102" s="317">
        <f>+SUMIF(Flujo!$E$205:$E$285,EFE!E102,Flujo!$B$205:$B$285)</f>
        <v>0</v>
      </c>
      <c r="G102" s="306" t="s">
        <v>1582</v>
      </c>
    </row>
    <row r="103" spans="2:7" ht="12">
      <c r="B103" s="176"/>
      <c r="C103" s="347" t="s">
        <v>1666</v>
      </c>
      <c r="D103" s="334"/>
      <c r="E103" s="350" t="s">
        <v>1698</v>
      </c>
      <c r="F103" s="317">
        <f>+SUMIF(Flujo!$E$205:$E$285,EFE!E103,Flujo!$B$205:$B$285)</f>
        <v>0</v>
      </c>
      <c r="G103" s="306" t="s">
        <v>1582</v>
      </c>
    </row>
    <row r="104" spans="2:7" ht="12">
      <c r="B104" s="176"/>
      <c r="C104" s="347"/>
      <c r="D104" s="334"/>
      <c r="E104" s="334"/>
      <c r="F104" s="340"/>
      <c r="G104" s="306"/>
    </row>
    <row r="105" spans="2:7" ht="12">
      <c r="B105" s="176"/>
      <c r="C105" s="387" t="s">
        <v>1667</v>
      </c>
      <c r="D105" s="387"/>
      <c r="E105" s="351">
        <v>9820</v>
      </c>
      <c r="F105" s="352">
        <f>F78+F80+F93</f>
        <v>0</v>
      </c>
      <c r="G105" s="306"/>
    </row>
    <row r="106" spans="2:7" ht="12">
      <c r="B106" s="176"/>
      <c r="C106" s="347"/>
      <c r="D106" s="334"/>
      <c r="E106" s="334"/>
      <c r="F106" s="340"/>
      <c r="G106" s="295"/>
    </row>
    <row r="107" spans="2:7" ht="12">
      <c r="B107" s="176"/>
      <c r="C107" s="347"/>
      <c r="D107" s="334"/>
      <c r="E107" s="334"/>
      <c r="F107" s="340"/>
      <c r="G107" s="285"/>
    </row>
    <row r="108" spans="2:7" ht="12">
      <c r="B108" s="176"/>
      <c r="C108" s="349"/>
      <c r="D108" s="334"/>
      <c r="E108" s="334"/>
      <c r="F108" s="340"/>
      <c r="G108" s="285"/>
    </row>
    <row r="109" spans="2:7" ht="12.6" thickBot="1">
      <c r="B109" s="176"/>
      <c r="C109" s="353"/>
      <c r="D109" s="353"/>
      <c r="E109" s="353"/>
      <c r="F109" s="354"/>
      <c r="G109" s="355"/>
    </row>
    <row r="110" spans="2:7" ht="12">
      <c r="B110" s="176"/>
      <c r="C110" s="388" t="s">
        <v>1668</v>
      </c>
      <c r="D110" s="388"/>
      <c r="E110" s="388"/>
      <c r="F110" s="388"/>
      <c r="G110" s="285"/>
    </row>
    <row r="111" spans="2:7" ht="12">
      <c r="B111" s="176"/>
      <c r="C111" s="378" t="s">
        <v>1669</v>
      </c>
      <c r="D111" s="378"/>
      <c r="E111" s="378"/>
      <c r="F111" s="378"/>
      <c r="G111" s="285"/>
    </row>
    <row r="112" spans="2:7" ht="12">
      <c r="B112" s="176"/>
      <c r="C112" s="378"/>
      <c r="D112" s="378"/>
      <c r="E112" s="378"/>
      <c r="F112" s="378"/>
      <c r="G112" s="285"/>
    </row>
    <row r="113" spans="2:7" ht="12">
      <c r="B113" s="176"/>
      <c r="C113" s="334"/>
      <c r="D113" s="334"/>
      <c r="E113" s="334"/>
      <c r="F113" s="340"/>
      <c r="G113" s="285"/>
    </row>
    <row r="114" spans="2:7" ht="12">
      <c r="B114" s="176"/>
      <c r="C114" s="334"/>
      <c r="D114" s="334"/>
      <c r="E114" s="334"/>
      <c r="F114" s="340"/>
      <c r="G114" s="285"/>
    </row>
    <row r="115" spans="2:7" ht="12">
      <c r="B115" s="176"/>
      <c r="C115" s="334"/>
      <c r="D115" s="334"/>
      <c r="E115" s="334"/>
      <c r="F115" s="340"/>
      <c r="G115" s="285"/>
    </row>
    <row r="116" spans="2:7" ht="12">
      <c r="B116" s="176"/>
      <c r="C116" s="334"/>
      <c r="D116" s="334"/>
      <c r="E116" s="334"/>
      <c r="F116" s="340"/>
      <c r="G116" s="285"/>
    </row>
    <row r="117" spans="2:7" ht="12">
      <c r="B117" s="176"/>
      <c r="C117" s="334"/>
      <c r="D117" s="334"/>
      <c r="E117" s="334"/>
      <c r="F117" s="340"/>
      <c r="G117" s="285"/>
    </row>
    <row r="118" spans="2:7" ht="12">
      <c r="B118" s="176"/>
      <c r="C118" s="356" t="s">
        <v>1670</v>
      </c>
      <c r="D118" s="334"/>
      <c r="E118" s="356" t="s">
        <v>1670</v>
      </c>
      <c r="F118" s="340"/>
      <c r="G118" s="285"/>
    </row>
    <row r="119" spans="2:7" ht="12">
      <c r="B119" s="176"/>
      <c r="C119" s="356" t="s">
        <v>1671</v>
      </c>
      <c r="D119" s="334"/>
      <c r="E119" s="356" t="s">
        <v>1672</v>
      </c>
      <c r="F119" s="340"/>
      <c r="G119" s="285"/>
    </row>
    <row r="120" spans="2:7" ht="12">
      <c r="B120" s="176"/>
      <c r="C120" s="356" t="s">
        <v>1673</v>
      </c>
      <c r="D120" s="356"/>
      <c r="E120" s="356" t="s">
        <v>1673</v>
      </c>
      <c r="F120" s="340"/>
      <c r="G120" s="285"/>
    </row>
    <row r="121" spans="2:7" ht="12">
      <c r="B121" s="176"/>
      <c r="C121" s="356" t="s">
        <v>1674</v>
      </c>
      <c r="D121" s="356"/>
      <c r="E121" s="356" t="s">
        <v>1674</v>
      </c>
      <c r="F121" s="340"/>
      <c r="G121" s="285"/>
    </row>
    <row r="122" spans="2:7" ht="12">
      <c r="B122" s="176"/>
      <c r="C122" s="334"/>
      <c r="D122" s="334"/>
      <c r="E122" s="334"/>
      <c r="F122" s="340"/>
      <c r="G122" s="285"/>
    </row>
    <row r="123" spans="2:7" ht="12.6" thickBot="1">
      <c r="B123" s="182"/>
      <c r="C123" s="357"/>
      <c r="D123" s="357"/>
      <c r="E123" s="357"/>
      <c r="F123" s="358"/>
      <c r="G123" s="359"/>
    </row>
    <row r="124" spans="2:7" ht="15" thickTop="1"/>
    <row r="129" spans="2:10" s="186" customFormat="1">
      <c r="B129" s="175"/>
      <c r="C129" s="363"/>
      <c r="D129" s="363"/>
      <c r="E129" s="363"/>
      <c r="F129" s="361"/>
      <c r="G129" s="362"/>
      <c r="H129" s="175"/>
      <c r="I129" s="175"/>
      <c r="J129" s="175"/>
    </row>
    <row r="130" spans="2:10" s="186" customFormat="1">
      <c r="B130" s="175"/>
      <c r="C130" s="363"/>
      <c r="D130" s="363"/>
      <c r="E130" s="363"/>
      <c r="F130" s="361"/>
      <c r="G130" s="362"/>
      <c r="H130" s="175"/>
      <c r="I130" s="175"/>
      <c r="J130" s="175"/>
    </row>
    <row r="131" spans="2:10" s="186" customFormat="1">
      <c r="B131" s="175"/>
      <c r="C131" s="363"/>
      <c r="D131" s="363"/>
      <c r="E131" s="363"/>
      <c r="F131" s="361"/>
      <c r="G131" s="362"/>
      <c r="H131" s="175"/>
      <c r="I131" s="175"/>
      <c r="J131" s="175"/>
    </row>
    <row r="132" spans="2:10" s="186" customFormat="1">
      <c r="B132" s="175"/>
      <c r="C132" s="363"/>
      <c r="D132" s="363"/>
      <c r="E132" s="363"/>
      <c r="F132" s="361"/>
      <c r="G132" s="362"/>
      <c r="H132" s="175"/>
      <c r="I132" s="175"/>
      <c r="J132" s="175"/>
    </row>
    <row r="133" spans="2:10" s="186" customFormat="1">
      <c r="B133" s="175"/>
      <c r="C133" s="363"/>
      <c r="D133" s="363"/>
      <c r="E133" s="363"/>
      <c r="F133" s="361"/>
      <c r="G133" s="362"/>
      <c r="H133" s="175"/>
      <c r="I133" s="175"/>
      <c r="J133" s="175"/>
    </row>
    <row r="134" spans="2:10" s="186" customFormat="1">
      <c r="B134" s="175"/>
      <c r="C134" s="363"/>
      <c r="D134" s="363"/>
      <c r="E134" s="363"/>
      <c r="F134" s="361"/>
      <c r="G134" s="362"/>
      <c r="H134" s="175"/>
      <c r="I134" s="175"/>
      <c r="J134" s="175"/>
    </row>
    <row r="135" spans="2:10" s="186" customFormat="1">
      <c r="B135" s="175"/>
      <c r="C135" s="363"/>
      <c r="D135" s="363"/>
      <c r="E135" s="363"/>
      <c r="F135" s="361"/>
      <c r="G135" s="362"/>
      <c r="H135" s="175"/>
      <c r="I135" s="175"/>
      <c r="J135" s="175"/>
    </row>
    <row r="136" spans="2:10" s="186" customFormat="1">
      <c r="B136" s="175"/>
      <c r="C136" s="363"/>
      <c r="D136" s="363"/>
      <c r="E136" s="363"/>
      <c r="F136" s="361"/>
      <c r="G136" s="362"/>
      <c r="H136" s="175"/>
      <c r="I136" s="175"/>
      <c r="J136" s="175"/>
    </row>
    <row r="137" spans="2:10" s="186" customFormat="1">
      <c r="B137" s="175"/>
      <c r="C137" s="363"/>
      <c r="D137" s="363"/>
      <c r="E137" s="363"/>
      <c r="F137" s="361"/>
      <c r="G137" s="362"/>
      <c r="H137" s="175"/>
      <c r="I137" s="175"/>
      <c r="J137" s="175"/>
    </row>
    <row r="138" spans="2:10" s="186" customFormat="1">
      <c r="B138" s="175"/>
      <c r="C138" s="363"/>
      <c r="D138" s="363"/>
      <c r="E138" s="363"/>
      <c r="F138" s="361"/>
      <c r="G138" s="362"/>
      <c r="H138" s="175"/>
      <c r="I138" s="175"/>
      <c r="J138" s="175"/>
    </row>
    <row r="139" spans="2:10" s="186" customFormat="1">
      <c r="B139" s="175"/>
      <c r="C139" s="363"/>
      <c r="D139" s="363"/>
      <c r="E139" s="363"/>
      <c r="F139" s="361"/>
      <c r="G139" s="362"/>
      <c r="H139" s="175"/>
      <c r="I139" s="175"/>
      <c r="J139" s="175"/>
    </row>
    <row r="140" spans="2:10" s="186" customFormat="1">
      <c r="B140" s="175"/>
      <c r="C140" s="363"/>
      <c r="D140" s="363"/>
      <c r="E140" s="363"/>
      <c r="F140" s="361"/>
      <c r="G140" s="362"/>
      <c r="H140" s="175"/>
      <c r="I140" s="175"/>
      <c r="J140" s="175"/>
    </row>
    <row r="141" spans="2:10" s="186" customFormat="1">
      <c r="B141" s="175"/>
      <c r="C141" s="363"/>
      <c r="D141" s="363"/>
      <c r="E141" s="363"/>
      <c r="F141" s="361"/>
      <c r="G141" s="362"/>
      <c r="H141" s="175"/>
      <c r="I141" s="175"/>
      <c r="J141" s="175"/>
    </row>
    <row r="142" spans="2:10" s="186" customFormat="1">
      <c r="B142" s="175"/>
      <c r="C142" s="363"/>
      <c r="D142" s="363"/>
      <c r="E142" s="363"/>
      <c r="F142" s="361"/>
      <c r="G142" s="362"/>
      <c r="H142" s="175"/>
      <c r="I142" s="175"/>
      <c r="J142" s="175"/>
    </row>
    <row r="143" spans="2:10" s="186" customFormat="1">
      <c r="B143" s="175"/>
      <c r="C143" s="363"/>
      <c r="D143" s="363"/>
      <c r="E143" s="363"/>
      <c r="F143" s="361"/>
      <c r="G143" s="362"/>
      <c r="H143" s="175"/>
      <c r="I143" s="175"/>
      <c r="J143" s="175"/>
    </row>
    <row r="144" spans="2:10" s="186" customFormat="1">
      <c r="B144" s="175"/>
      <c r="C144" s="363"/>
      <c r="D144" s="363"/>
      <c r="E144" s="363"/>
      <c r="F144" s="361"/>
      <c r="G144" s="362"/>
      <c r="H144" s="175"/>
      <c r="I144" s="175"/>
      <c r="J144" s="175"/>
    </row>
    <row r="145" spans="2:10" s="186" customFormat="1">
      <c r="B145" s="175"/>
      <c r="C145" s="363"/>
      <c r="D145" s="363"/>
      <c r="E145" s="363"/>
      <c r="F145" s="361"/>
      <c r="G145" s="362"/>
      <c r="H145" s="175"/>
      <c r="I145" s="175"/>
      <c r="J145" s="175"/>
    </row>
    <row r="146" spans="2:10" s="186" customFormat="1">
      <c r="B146" s="175"/>
      <c r="C146" s="363"/>
      <c r="D146" s="363"/>
      <c r="E146" s="363"/>
      <c r="F146" s="361"/>
      <c r="G146" s="362"/>
      <c r="H146" s="175"/>
      <c r="I146" s="175"/>
      <c r="J146" s="175"/>
    </row>
    <row r="147" spans="2:10" s="186" customFormat="1">
      <c r="B147" s="175"/>
      <c r="C147" s="363"/>
      <c r="D147" s="363"/>
      <c r="E147" s="363"/>
      <c r="F147" s="361"/>
      <c r="G147" s="362"/>
      <c r="H147" s="175"/>
      <c r="I147" s="175"/>
      <c r="J147" s="175"/>
    </row>
    <row r="148" spans="2:10" s="186" customFormat="1">
      <c r="B148" s="175"/>
      <c r="C148" s="363"/>
      <c r="D148" s="363"/>
      <c r="E148" s="363"/>
      <c r="F148" s="361"/>
      <c r="G148" s="362"/>
      <c r="H148" s="175"/>
      <c r="I148" s="175"/>
      <c r="J148" s="175"/>
    </row>
    <row r="149" spans="2:10" s="186" customFormat="1">
      <c r="B149" s="175"/>
      <c r="C149" s="363"/>
      <c r="D149" s="363"/>
      <c r="E149" s="363"/>
      <c r="F149" s="361"/>
      <c r="G149" s="362"/>
      <c r="H149" s="175"/>
      <c r="I149" s="175"/>
      <c r="J149" s="175"/>
    </row>
    <row r="150" spans="2:10" s="186" customFormat="1">
      <c r="B150" s="175"/>
      <c r="C150" s="363"/>
      <c r="D150" s="363"/>
      <c r="E150" s="363"/>
      <c r="F150" s="361"/>
      <c r="G150" s="362"/>
      <c r="H150" s="175"/>
      <c r="I150" s="175"/>
      <c r="J150" s="175"/>
    </row>
    <row r="151" spans="2:10" s="186" customFormat="1">
      <c r="B151" s="175"/>
      <c r="C151" s="363"/>
      <c r="D151" s="363"/>
      <c r="E151" s="363"/>
      <c r="F151" s="361"/>
      <c r="G151" s="362"/>
      <c r="H151" s="175"/>
      <c r="I151" s="175"/>
      <c r="J151" s="175"/>
    </row>
    <row r="152" spans="2:10" s="186" customFormat="1">
      <c r="B152" s="175"/>
      <c r="C152" s="363"/>
      <c r="D152" s="363"/>
      <c r="E152" s="363"/>
      <c r="F152" s="361"/>
      <c r="G152" s="362"/>
      <c r="H152" s="175"/>
      <c r="I152" s="175"/>
      <c r="J152" s="175"/>
    </row>
    <row r="153" spans="2:10" s="186" customFormat="1">
      <c r="B153" s="175"/>
      <c r="C153" s="363"/>
      <c r="D153" s="363"/>
      <c r="E153" s="363"/>
      <c r="F153" s="361"/>
      <c r="G153" s="362"/>
      <c r="H153" s="175"/>
      <c r="I153" s="175"/>
      <c r="J153" s="175"/>
    </row>
    <row r="154" spans="2:10" s="186" customFormat="1">
      <c r="B154" s="175"/>
      <c r="C154" s="363"/>
      <c r="D154" s="363"/>
      <c r="E154" s="363"/>
      <c r="F154" s="361"/>
      <c r="G154" s="362"/>
      <c r="H154" s="175"/>
      <c r="I154" s="175"/>
      <c r="J154" s="175"/>
    </row>
    <row r="155" spans="2:10" s="186" customFormat="1">
      <c r="B155" s="175"/>
      <c r="C155" s="363"/>
      <c r="D155" s="363"/>
      <c r="E155" s="363"/>
      <c r="F155" s="361"/>
      <c r="G155" s="362"/>
      <c r="H155" s="175"/>
      <c r="I155" s="175"/>
      <c r="J155" s="175"/>
    </row>
    <row r="156" spans="2:10" s="186" customFormat="1">
      <c r="B156" s="175"/>
      <c r="C156" s="363"/>
      <c r="D156" s="363"/>
      <c r="E156" s="363"/>
      <c r="F156" s="361"/>
      <c r="G156" s="362"/>
      <c r="H156" s="175"/>
      <c r="I156" s="175"/>
      <c r="J156" s="175"/>
    </row>
    <row r="157" spans="2:10" s="186" customFormat="1">
      <c r="B157" s="175"/>
      <c r="C157" s="363"/>
      <c r="D157" s="363"/>
      <c r="E157" s="363"/>
      <c r="F157" s="361"/>
      <c r="G157" s="362"/>
      <c r="H157" s="175"/>
      <c r="I157" s="175"/>
      <c r="J157" s="175"/>
    </row>
    <row r="158" spans="2:10" s="186" customFormat="1">
      <c r="B158" s="175"/>
      <c r="C158" s="363"/>
      <c r="D158" s="363"/>
      <c r="E158" s="363"/>
      <c r="F158" s="361"/>
      <c r="G158" s="362"/>
      <c r="H158" s="175"/>
      <c r="I158" s="175"/>
      <c r="J158" s="175"/>
    </row>
    <row r="159" spans="2:10" s="186" customFormat="1">
      <c r="B159" s="175"/>
      <c r="C159" s="363"/>
      <c r="D159" s="363"/>
      <c r="E159" s="363"/>
      <c r="F159" s="361"/>
      <c r="G159" s="362"/>
      <c r="H159" s="175"/>
      <c r="I159" s="175"/>
      <c r="J159" s="175"/>
    </row>
    <row r="160" spans="2:10" s="186" customFormat="1">
      <c r="B160" s="175"/>
      <c r="C160" s="363"/>
      <c r="D160" s="363"/>
      <c r="E160" s="363"/>
      <c r="F160" s="361"/>
      <c r="G160" s="362"/>
      <c r="H160" s="175"/>
      <c r="I160" s="175"/>
      <c r="J160" s="175"/>
    </row>
    <row r="161" spans="2:10" s="186" customFormat="1">
      <c r="B161" s="175"/>
      <c r="C161" s="363"/>
      <c r="D161" s="363"/>
      <c r="E161" s="363"/>
      <c r="F161" s="361"/>
      <c r="G161" s="362"/>
      <c r="H161" s="175"/>
      <c r="I161" s="175"/>
      <c r="J161" s="175"/>
    </row>
    <row r="162" spans="2:10" s="186" customFormat="1">
      <c r="B162" s="175"/>
      <c r="C162" s="363"/>
      <c r="D162" s="363"/>
      <c r="E162" s="363"/>
      <c r="F162" s="361"/>
      <c r="G162" s="362"/>
      <c r="H162" s="175"/>
      <c r="I162" s="175"/>
      <c r="J162" s="175"/>
    </row>
    <row r="163" spans="2:10" s="186" customFormat="1">
      <c r="B163" s="175"/>
      <c r="C163" s="363"/>
      <c r="D163" s="363"/>
      <c r="E163" s="363"/>
      <c r="F163" s="361"/>
      <c r="G163" s="362"/>
      <c r="H163" s="175"/>
      <c r="I163" s="175"/>
      <c r="J163" s="175"/>
    </row>
    <row r="164" spans="2:10" s="186" customFormat="1">
      <c r="B164" s="175"/>
      <c r="C164" s="363"/>
      <c r="D164" s="363"/>
      <c r="E164" s="363"/>
      <c r="F164" s="361"/>
      <c r="G164" s="362"/>
      <c r="H164" s="175"/>
      <c r="I164" s="175"/>
      <c r="J164" s="175"/>
    </row>
    <row r="165" spans="2:10" s="186" customFormat="1">
      <c r="B165" s="175"/>
      <c r="C165" s="363"/>
      <c r="D165" s="363"/>
      <c r="E165" s="363"/>
      <c r="F165" s="361"/>
      <c r="G165" s="362"/>
      <c r="H165" s="175"/>
      <c r="I165" s="175"/>
      <c r="J165" s="175"/>
    </row>
    <row r="166" spans="2:10" s="186" customFormat="1">
      <c r="B166" s="175"/>
      <c r="C166" s="363"/>
      <c r="D166" s="363"/>
      <c r="E166" s="363"/>
      <c r="F166" s="361"/>
      <c r="G166" s="362"/>
      <c r="H166" s="175"/>
      <c r="I166" s="175"/>
      <c r="J166" s="175"/>
    </row>
    <row r="167" spans="2:10" s="186" customFormat="1">
      <c r="B167" s="175"/>
      <c r="C167" s="363"/>
      <c r="D167" s="363"/>
      <c r="E167" s="363"/>
      <c r="F167" s="361"/>
      <c r="G167" s="362"/>
      <c r="H167" s="175"/>
      <c r="I167" s="175"/>
      <c r="J167" s="175"/>
    </row>
    <row r="168" spans="2:10" s="186" customFormat="1">
      <c r="B168" s="175"/>
      <c r="C168" s="363"/>
      <c r="D168" s="363"/>
      <c r="E168" s="363"/>
      <c r="F168" s="361"/>
      <c r="G168" s="362"/>
      <c r="H168" s="175"/>
      <c r="I168" s="175"/>
      <c r="J168" s="175"/>
    </row>
    <row r="169" spans="2:10" s="186" customFormat="1">
      <c r="B169" s="175"/>
      <c r="C169" s="363"/>
      <c r="D169" s="363"/>
      <c r="E169" s="363"/>
      <c r="F169" s="361"/>
      <c r="G169" s="362"/>
      <c r="H169" s="175"/>
      <c r="I169" s="175"/>
      <c r="J169" s="175"/>
    </row>
    <row r="170" spans="2:10" s="186" customFormat="1">
      <c r="B170" s="175"/>
      <c r="C170" s="363"/>
      <c r="D170" s="363"/>
      <c r="E170" s="363"/>
      <c r="F170" s="361"/>
      <c r="G170" s="362"/>
      <c r="H170" s="175"/>
      <c r="I170" s="175"/>
      <c r="J170" s="175"/>
    </row>
    <row r="171" spans="2:10" s="186" customFormat="1">
      <c r="B171" s="175"/>
      <c r="C171" s="363"/>
      <c r="D171" s="363"/>
      <c r="E171" s="363"/>
      <c r="F171" s="361"/>
      <c r="G171" s="362"/>
      <c r="H171" s="175"/>
      <c r="I171" s="175"/>
      <c r="J171" s="175"/>
    </row>
    <row r="172" spans="2:10" s="186" customFormat="1">
      <c r="B172" s="175"/>
      <c r="C172" s="363"/>
      <c r="D172" s="363"/>
      <c r="E172" s="363"/>
      <c r="F172" s="361"/>
      <c r="G172" s="362"/>
      <c r="H172" s="175"/>
      <c r="I172" s="175"/>
      <c r="J172" s="175"/>
    </row>
    <row r="173" spans="2:10" s="186" customFormat="1">
      <c r="B173" s="175"/>
      <c r="C173" s="363"/>
      <c r="D173" s="363"/>
      <c r="E173" s="363"/>
      <c r="F173" s="361"/>
      <c r="G173" s="362"/>
      <c r="H173" s="175"/>
      <c r="I173" s="175"/>
      <c r="J173" s="175"/>
    </row>
    <row r="174" spans="2:10" s="186" customFormat="1">
      <c r="B174" s="175"/>
      <c r="C174" s="363"/>
      <c r="D174" s="363"/>
      <c r="E174" s="363"/>
      <c r="F174" s="361"/>
      <c r="G174" s="362"/>
      <c r="H174" s="175"/>
      <c r="I174" s="175"/>
      <c r="J174" s="175"/>
    </row>
    <row r="175" spans="2:10" s="186" customFormat="1">
      <c r="B175" s="175"/>
      <c r="C175" s="363"/>
      <c r="D175" s="363"/>
      <c r="E175" s="363"/>
      <c r="F175" s="361"/>
      <c r="G175" s="362"/>
      <c r="H175" s="175"/>
      <c r="I175" s="175"/>
      <c r="J175" s="175"/>
    </row>
    <row r="176" spans="2:10" s="186" customFormat="1">
      <c r="B176" s="175"/>
      <c r="C176" s="363"/>
      <c r="D176" s="363"/>
      <c r="E176" s="363"/>
      <c r="F176" s="361"/>
      <c r="G176" s="362"/>
      <c r="H176" s="175"/>
      <c r="I176" s="175"/>
      <c r="J176" s="175"/>
    </row>
    <row r="177" spans="2:10" s="186" customFormat="1">
      <c r="B177" s="175"/>
      <c r="C177" s="363"/>
      <c r="D177" s="363"/>
      <c r="E177" s="363"/>
      <c r="F177" s="361"/>
      <c r="G177" s="362"/>
      <c r="H177" s="175"/>
      <c r="I177" s="175"/>
      <c r="J177" s="175"/>
    </row>
    <row r="178" spans="2:10" s="186" customFormat="1">
      <c r="B178" s="175"/>
      <c r="C178" s="363"/>
      <c r="D178" s="363"/>
      <c r="E178" s="363"/>
      <c r="F178" s="361"/>
      <c r="G178" s="362"/>
      <c r="H178" s="175"/>
      <c r="I178" s="175"/>
      <c r="J178" s="175"/>
    </row>
  </sheetData>
  <sheetProtection password="AA41" sheet="1" objects="1" scenarios="1"/>
  <mergeCells count="7">
    <mergeCell ref="C111:F112"/>
    <mergeCell ref="F2:G2"/>
    <mergeCell ref="C12:D12"/>
    <mergeCell ref="C69:D69"/>
    <mergeCell ref="C76:F76"/>
    <mergeCell ref="C105:D105"/>
    <mergeCell ref="C110:F110"/>
  </mergeCell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
  <sheetViews>
    <sheetView workbookViewId="0">
      <selection activeCell="C11" sqref="C11"/>
    </sheetView>
  </sheetViews>
  <sheetFormatPr baseColWidth="10" defaultRowHeight="14.4"/>
  <sheetData>
    <row r="1" spans="1:2">
      <c r="A1" s="173">
        <v>95</v>
      </c>
      <c r="B1" s="174">
        <f>+EFE!F12</f>
        <v>0</v>
      </c>
    </row>
    <row r="2" spans="1:2">
      <c r="A2" s="173">
        <v>9501</v>
      </c>
      <c r="B2" s="174">
        <f>+EFE!F13</f>
        <v>0</v>
      </c>
    </row>
    <row r="3" spans="1:2">
      <c r="A3" s="173">
        <v>950101</v>
      </c>
      <c r="B3" s="174">
        <f>+EFE!F14</f>
        <v>0</v>
      </c>
    </row>
    <row r="4" spans="1:2">
      <c r="A4" s="173">
        <v>95010101</v>
      </c>
      <c r="B4" s="174">
        <f>+EFE!F15</f>
        <v>0</v>
      </c>
    </row>
    <row r="5" spans="1:2">
      <c r="A5" s="173">
        <v>95010102</v>
      </c>
      <c r="B5" s="174">
        <f>+EFE!F16</f>
        <v>0</v>
      </c>
    </row>
    <row r="6" spans="1:2">
      <c r="A6" s="173">
        <v>95010103</v>
      </c>
      <c r="B6" s="174">
        <f>+EFE!F17</f>
        <v>0</v>
      </c>
    </row>
    <row r="7" spans="1:2">
      <c r="A7" s="173">
        <v>95010104</v>
      </c>
      <c r="B7" s="174">
        <f>+EFE!F18</f>
        <v>0</v>
      </c>
    </row>
    <row r="8" spans="1:2">
      <c r="A8" s="173">
        <v>95010105</v>
      </c>
      <c r="B8" s="174">
        <f>+EFE!F19</f>
        <v>0</v>
      </c>
    </row>
    <row r="9" spans="1:2">
      <c r="A9" s="173">
        <v>950102</v>
      </c>
      <c r="B9" s="174">
        <f>+EFE!F20</f>
        <v>0</v>
      </c>
    </row>
    <row r="10" spans="1:2">
      <c r="A10" s="173">
        <v>95010201</v>
      </c>
      <c r="B10" s="174">
        <f>+EFE!F21</f>
        <v>0</v>
      </c>
    </row>
    <row r="11" spans="1:2">
      <c r="A11" s="173">
        <v>95010202</v>
      </c>
      <c r="B11" s="174">
        <f>+EFE!F22</f>
        <v>0</v>
      </c>
    </row>
    <row r="12" spans="1:2">
      <c r="A12" s="173">
        <v>95010203</v>
      </c>
      <c r="B12" s="174">
        <f>+EFE!F23</f>
        <v>0</v>
      </c>
    </row>
    <row r="13" spans="1:2">
      <c r="A13" s="173">
        <v>95010204</v>
      </c>
      <c r="B13" s="174">
        <f>+EFE!F24</f>
        <v>0</v>
      </c>
    </row>
    <row r="14" spans="1:2">
      <c r="A14" s="173">
        <v>95010205</v>
      </c>
      <c r="B14" s="174">
        <f>+EFE!F25</f>
        <v>0</v>
      </c>
    </row>
    <row r="15" spans="1:2">
      <c r="A15" s="173">
        <v>950103</v>
      </c>
      <c r="B15" s="174">
        <f>+EFE!F26</f>
        <v>0</v>
      </c>
    </row>
    <row r="16" spans="1:2">
      <c r="A16" s="173">
        <v>950104</v>
      </c>
      <c r="B16" s="174">
        <f>+EFE!F27</f>
        <v>0</v>
      </c>
    </row>
    <row r="17" spans="1:2">
      <c r="A17" s="173">
        <v>950105</v>
      </c>
      <c r="B17" s="174">
        <f>+EFE!F28</f>
        <v>0</v>
      </c>
    </row>
    <row r="18" spans="1:2">
      <c r="A18" s="173">
        <v>950106</v>
      </c>
      <c r="B18" s="174">
        <f>+EFE!F29</f>
        <v>0</v>
      </c>
    </row>
    <row r="19" spans="1:2">
      <c r="A19" s="173">
        <v>950107</v>
      </c>
      <c r="B19" s="174">
        <f>+EFE!F30</f>
        <v>0</v>
      </c>
    </row>
    <row r="20" spans="1:2">
      <c r="A20" s="173">
        <v>950108</v>
      </c>
      <c r="B20" s="174">
        <f>+EFE!F31</f>
        <v>0</v>
      </c>
    </row>
    <row r="21" spans="1:2">
      <c r="A21" s="173">
        <v>9502</v>
      </c>
      <c r="B21" s="174">
        <f>+EFE!F33</f>
        <v>0</v>
      </c>
    </row>
    <row r="22" spans="1:2">
      <c r="A22" s="173">
        <v>950201</v>
      </c>
      <c r="B22" s="174">
        <f>+EFE!F34</f>
        <v>0</v>
      </c>
    </row>
    <row r="23" spans="1:2">
      <c r="A23" s="173">
        <v>950202</v>
      </c>
      <c r="B23" s="174">
        <f>+EFE!F35</f>
        <v>0</v>
      </c>
    </row>
    <row r="24" spans="1:2">
      <c r="A24" s="173">
        <v>950203</v>
      </c>
      <c r="B24" s="174">
        <f>+EFE!F36</f>
        <v>0</v>
      </c>
    </row>
    <row r="25" spans="1:2">
      <c r="A25" s="173">
        <v>950204</v>
      </c>
      <c r="B25" s="174">
        <f>+EFE!F37</f>
        <v>0</v>
      </c>
    </row>
    <row r="26" spans="1:2">
      <c r="A26" s="173">
        <v>950205</v>
      </c>
      <c r="B26" s="174">
        <f>+EFE!F38</f>
        <v>0</v>
      </c>
    </row>
    <row r="27" spans="1:2">
      <c r="A27" s="173">
        <v>950206</v>
      </c>
      <c r="B27" s="174">
        <f>+EFE!F39</f>
        <v>0</v>
      </c>
    </row>
    <row r="28" spans="1:2">
      <c r="A28" s="173">
        <v>950207</v>
      </c>
      <c r="B28" s="174">
        <f>+EFE!F40</f>
        <v>0</v>
      </c>
    </row>
    <row r="29" spans="1:2">
      <c r="A29" s="173">
        <v>950208</v>
      </c>
      <c r="B29" s="174">
        <f>+EFE!F41</f>
        <v>0</v>
      </c>
    </row>
    <row r="30" spans="1:2">
      <c r="A30" s="173">
        <v>950209</v>
      </c>
      <c r="B30" s="174">
        <f>+EFE!F42</f>
        <v>0</v>
      </c>
    </row>
    <row r="31" spans="1:2">
      <c r="A31" s="173">
        <v>950210</v>
      </c>
      <c r="B31" s="174">
        <f>+EFE!F43</f>
        <v>0</v>
      </c>
    </row>
    <row r="32" spans="1:2">
      <c r="A32" s="173">
        <v>950211</v>
      </c>
      <c r="B32" s="174">
        <f>+EFE!F44</f>
        <v>0</v>
      </c>
    </row>
    <row r="33" spans="1:2">
      <c r="A33" s="173">
        <v>950212</v>
      </c>
      <c r="B33" s="174">
        <f>+EFE!F45</f>
        <v>0</v>
      </c>
    </row>
    <row r="34" spans="1:2">
      <c r="A34" s="173">
        <v>950213</v>
      </c>
      <c r="B34" s="174">
        <f>+EFE!F46</f>
        <v>0</v>
      </c>
    </row>
    <row r="35" spans="1:2">
      <c r="A35" s="173">
        <v>950214</v>
      </c>
      <c r="B35" s="174">
        <f>+EFE!F47</f>
        <v>0</v>
      </c>
    </row>
    <row r="36" spans="1:2">
      <c r="A36" s="173">
        <v>950215</v>
      </c>
      <c r="B36" s="174">
        <f>+EFE!F48</f>
        <v>0</v>
      </c>
    </row>
    <row r="37" spans="1:2">
      <c r="A37" s="173">
        <v>950216</v>
      </c>
      <c r="B37" s="174">
        <f>+EFE!F49</f>
        <v>0</v>
      </c>
    </row>
    <row r="38" spans="1:2">
      <c r="A38" s="173">
        <v>950217</v>
      </c>
      <c r="B38" s="174">
        <f>+EFE!F50</f>
        <v>0</v>
      </c>
    </row>
    <row r="39" spans="1:2">
      <c r="A39" s="173">
        <v>950218</v>
      </c>
      <c r="B39" s="174">
        <f>+EFE!F51</f>
        <v>0</v>
      </c>
    </row>
    <row r="40" spans="1:2">
      <c r="A40" s="173">
        <v>950219</v>
      </c>
      <c r="B40" s="174">
        <f>+EFE!F52</f>
        <v>0</v>
      </c>
    </row>
    <row r="41" spans="1:2">
      <c r="A41" s="173">
        <v>950220</v>
      </c>
      <c r="B41" s="174">
        <f>+EFE!F53</f>
        <v>0</v>
      </c>
    </row>
    <row r="42" spans="1:2">
      <c r="A42" s="173">
        <v>950221</v>
      </c>
      <c r="B42" s="174">
        <f>+EFE!F54</f>
        <v>0</v>
      </c>
    </row>
    <row r="43" spans="1:2">
      <c r="A43" s="173">
        <v>9503</v>
      </c>
      <c r="B43" s="174">
        <f>+EFE!F56</f>
        <v>0</v>
      </c>
    </row>
    <row r="44" spans="1:2">
      <c r="A44" s="173">
        <v>950301</v>
      </c>
      <c r="B44" s="174">
        <f>+EFE!F57</f>
        <v>0</v>
      </c>
    </row>
    <row r="45" spans="1:2">
      <c r="A45" s="173">
        <v>950302</v>
      </c>
      <c r="B45" s="174">
        <f>+EFE!F58</f>
        <v>0</v>
      </c>
    </row>
    <row r="46" spans="1:2">
      <c r="A46" s="173">
        <v>950303</v>
      </c>
      <c r="B46" s="174">
        <f>+EFE!F59</f>
        <v>0</v>
      </c>
    </row>
    <row r="47" spans="1:2">
      <c r="A47" s="173">
        <v>950304</v>
      </c>
      <c r="B47" s="174">
        <f>+EFE!F60</f>
        <v>0</v>
      </c>
    </row>
    <row r="48" spans="1:2">
      <c r="A48" s="173">
        <v>950305</v>
      </c>
      <c r="B48" s="174">
        <f>+EFE!F61</f>
        <v>0</v>
      </c>
    </row>
    <row r="49" spans="1:2">
      <c r="A49" s="173">
        <v>950306</v>
      </c>
      <c r="B49" s="174">
        <f>+EFE!F62</f>
        <v>0</v>
      </c>
    </row>
    <row r="50" spans="1:2">
      <c r="A50" s="173">
        <v>950307</v>
      </c>
      <c r="B50" s="174">
        <f>+EFE!F63</f>
        <v>0</v>
      </c>
    </row>
    <row r="51" spans="1:2">
      <c r="A51" s="173">
        <v>950308</v>
      </c>
      <c r="B51" s="174">
        <f>+EFE!F64</f>
        <v>0</v>
      </c>
    </row>
    <row r="52" spans="1:2">
      <c r="A52" s="173">
        <v>950309</v>
      </c>
      <c r="B52" s="174">
        <f>+EFE!F65</f>
        <v>0</v>
      </c>
    </row>
    <row r="53" spans="1:2">
      <c r="A53" s="173">
        <v>950310</v>
      </c>
      <c r="B53" s="174">
        <f>+EFE!F66</f>
        <v>0</v>
      </c>
    </row>
    <row r="54" spans="1:2">
      <c r="A54" s="173">
        <v>9504</v>
      </c>
      <c r="B54" s="174">
        <f>+EFE!F69</f>
        <v>0</v>
      </c>
    </row>
    <row r="55" spans="1:2">
      <c r="A55" s="173">
        <v>950401</v>
      </c>
      <c r="B55" s="174">
        <f>+EFE!F70</f>
        <v>0</v>
      </c>
    </row>
    <row r="56" spans="1:2">
      <c r="A56" s="173">
        <v>9505</v>
      </c>
      <c r="B56" s="174">
        <f>+EFE!F71</f>
        <v>0</v>
      </c>
    </row>
    <row r="57" spans="1:2">
      <c r="A57" s="173">
        <v>9506</v>
      </c>
      <c r="B57" s="174">
        <f>+EFE!F72</f>
        <v>0</v>
      </c>
    </row>
    <row r="58" spans="1:2">
      <c r="A58" s="173">
        <v>9507</v>
      </c>
      <c r="B58" s="174">
        <f>+EFE!F73</f>
        <v>0</v>
      </c>
    </row>
    <row r="59" spans="1:2">
      <c r="A59" s="173">
        <v>96</v>
      </c>
      <c r="B59" s="174">
        <f>+EFE!F78</f>
        <v>0</v>
      </c>
    </row>
    <row r="60" spans="1:2">
      <c r="A60" s="173">
        <v>970</v>
      </c>
      <c r="B60" s="174">
        <f>+EFE!F80</f>
        <v>0</v>
      </c>
    </row>
    <row r="61" spans="1:2">
      <c r="A61" s="173">
        <v>97001</v>
      </c>
      <c r="B61" s="174">
        <f>+EFE!F81</f>
        <v>0</v>
      </c>
    </row>
    <row r="62" spans="1:2">
      <c r="A62" s="173">
        <v>97002</v>
      </c>
      <c r="B62" s="174">
        <f>+EFE!F82</f>
        <v>0</v>
      </c>
    </row>
    <row r="63" spans="1:2">
      <c r="A63" s="173">
        <v>97003</v>
      </c>
      <c r="B63" s="174">
        <f>+EFE!F83</f>
        <v>0</v>
      </c>
    </row>
    <row r="64" spans="1:2">
      <c r="A64" s="173">
        <v>97004</v>
      </c>
      <c r="B64" s="174">
        <f>+EFE!F84</f>
        <v>0</v>
      </c>
    </row>
    <row r="65" spans="1:2">
      <c r="A65" s="173">
        <v>97005</v>
      </c>
      <c r="B65" s="174">
        <f>+EFE!F85</f>
        <v>0</v>
      </c>
    </row>
    <row r="66" spans="1:2">
      <c r="A66" s="173">
        <v>97006</v>
      </c>
      <c r="B66" s="174">
        <f>+EFE!F86</f>
        <v>0</v>
      </c>
    </row>
    <row r="67" spans="1:2">
      <c r="A67" s="173">
        <v>97007</v>
      </c>
      <c r="B67" s="174">
        <f>+EFE!F87</f>
        <v>0</v>
      </c>
    </row>
    <row r="68" spans="1:2">
      <c r="A68" s="173">
        <v>97008</v>
      </c>
      <c r="B68" s="174">
        <f>+EFE!F88</f>
        <v>0</v>
      </c>
    </row>
    <row r="69" spans="1:2">
      <c r="A69" s="173">
        <v>97009</v>
      </c>
      <c r="B69" s="174">
        <f>+EFE!F89</f>
        <v>0</v>
      </c>
    </row>
    <row r="70" spans="1:2">
      <c r="A70" s="173">
        <v>97010</v>
      </c>
      <c r="B70" s="174">
        <f>+EFE!F90</f>
        <v>0</v>
      </c>
    </row>
    <row r="71" spans="1:2">
      <c r="A71" s="173">
        <v>97011</v>
      </c>
      <c r="B71" s="174">
        <f>+EFE!F91</f>
        <v>0</v>
      </c>
    </row>
    <row r="72" spans="1:2">
      <c r="A72" s="173">
        <v>980</v>
      </c>
      <c r="B72" s="174">
        <f>+EFE!F93</f>
        <v>0</v>
      </c>
    </row>
    <row r="73" spans="1:2">
      <c r="A73" s="173">
        <v>98001</v>
      </c>
      <c r="B73" s="174">
        <f>+EFE!F94</f>
        <v>0</v>
      </c>
    </row>
    <row r="74" spans="1:2">
      <c r="A74" s="173">
        <v>98002</v>
      </c>
      <c r="B74" s="174">
        <f>+EFE!F95</f>
        <v>0</v>
      </c>
    </row>
    <row r="75" spans="1:2">
      <c r="A75" s="173">
        <v>98003</v>
      </c>
      <c r="B75" s="174">
        <f>+EFE!F96</f>
        <v>0</v>
      </c>
    </row>
    <row r="76" spans="1:2">
      <c r="A76" s="173">
        <v>98004</v>
      </c>
      <c r="B76" s="174">
        <f>+EFE!F97</f>
        <v>0</v>
      </c>
    </row>
    <row r="77" spans="1:2">
      <c r="A77" s="173">
        <v>98005</v>
      </c>
      <c r="B77" s="174">
        <f>+EFE!F98</f>
        <v>0</v>
      </c>
    </row>
    <row r="78" spans="1:2">
      <c r="A78" s="173">
        <v>98006</v>
      </c>
      <c r="B78" s="174">
        <f>+EFE!F99</f>
        <v>0</v>
      </c>
    </row>
    <row r="79" spans="1:2">
      <c r="A79" s="173">
        <v>98007</v>
      </c>
      <c r="B79" s="174">
        <f>+EFE!F100</f>
        <v>0</v>
      </c>
    </row>
    <row r="80" spans="1:2">
      <c r="A80" s="173">
        <v>98008</v>
      </c>
      <c r="B80" s="174">
        <f>+EFE!F101</f>
        <v>0</v>
      </c>
    </row>
    <row r="81" spans="1:2">
      <c r="A81" s="173">
        <v>98009</v>
      </c>
      <c r="B81" s="174">
        <f>+EFE!F102</f>
        <v>0</v>
      </c>
    </row>
    <row r="82" spans="1:2">
      <c r="A82" s="173">
        <v>98010</v>
      </c>
      <c r="B82" s="174">
        <f>+EFE!F103</f>
        <v>0</v>
      </c>
    </row>
    <row r="83" spans="1:2">
      <c r="A83" s="173">
        <v>98020</v>
      </c>
      <c r="B83" s="174">
        <f>+EFE!F105</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Portada</vt:lpstr>
      <vt:lpstr>2019</vt:lpstr>
      <vt:lpstr>Flujo</vt:lpstr>
      <vt:lpstr>2018</vt:lpstr>
      <vt:lpstr>Adicionales</vt:lpstr>
      <vt:lpstr>EFE</vt:lpstr>
      <vt:lpstr>txt</vt:lpstr>
      <vt:lpstr>EFE!Área_de_impresión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2020-06-08T02:55:49Z</dcterms:created>
  <dcterms:modified xsi:type="dcterms:W3CDTF">2020-06-23T11:25:02Z</dcterms:modified>
</cp:coreProperties>
</file>